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8 27.02.2020\"/>
    </mc:Choice>
  </mc:AlternateContent>
  <bookViews>
    <workbookView xWindow="0" yWindow="0" windowWidth="28800" windowHeight="13620"/>
  </bookViews>
  <sheets>
    <sheet name="Lapa1" sheetId="1" r:id="rId1"/>
  </sheets>
  <definedNames>
    <definedName name="_xlnm._FilterDatabase" localSheetId="0" hidden="1">Lapa1!$A$43:$D$73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6" i="1" l="1"/>
  <c r="D192" i="1"/>
  <c r="D233" i="1" l="1"/>
  <c r="D189" i="1"/>
  <c r="D230" i="1" l="1"/>
  <c r="D186" i="1" l="1"/>
  <c r="D46" i="1" l="1"/>
  <c r="D183" i="1"/>
  <c r="D228" i="1"/>
  <c r="D176" i="1" l="1"/>
  <c r="D227" i="1" l="1"/>
  <c r="D180" i="1"/>
  <c r="D173" i="1" l="1"/>
  <c r="D224" i="1" l="1"/>
  <c r="D170" i="1"/>
  <c r="D167" i="1" l="1"/>
  <c r="D164" i="1"/>
  <c r="D161" i="1"/>
  <c r="D158" i="1"/>
  <c r="D153" i="1"/>
  <c r="D148" i="1"/>
  <c r="D143" i="1"/>
  <c r="D140" i="1"/>
  <c r="D134" i="1"/>
  <c r="D131" i="1"/>
  <c r="D127" i="1"/>
  <c r="D120" i="1"/>
  <c r="D117" i="1"/>
  <c r="K13" i="1"/>
  <c r="D221" i="1" l="1"/>
  <c r="D72" i="1" l="1"/>
  <c r="D218" i="1"/>
  <c r="D69" i="1"/>
  <c r="D66" i="1"/>
  <c r="D63" i="1"/>
  <c r="D60" i="1"/>
  <c r="D56" i="1"/>
  <c r="D51" i="1"/>
  <c r="J200" i="1" l="1"/>
  <c r="K16" i="1"/>
  <c r="D215" i="1"/>
  <c r="D48" i="1" l="1"/>
  <c r="L202" i="1" l="1"/>
  <c r="M13" i="1" l="1"/>
  <c r="L205" i="1" l="1"/>
  <c r="D45" i="1" l="1"/>
  <c r="L203" i="1" s="1"/>
  <c r="K14" i="1" l="1"/>
  <c r="L204" i="1"/>
  <c r="L206" i="1" s="1"/>
  <c r="M14" i="1" l="1"/>
</calcChain>
</file>

<file path=xl/sharedStrings.xml><?xml version="1.0" encoding="utf-8"?>
<sst xmlns="http://schemas.openxmlformats.org/spreadsheetml/2006/main" count="386" uniqueCount="129">
  <si>
    <t xml:space="preserve">1.Pamatbudžeta plānoto ieņēmumu grozījumi </t>
  </si>
  <si>
    <t>1.1. Palielināt  plānotos ieņēmumus</t>
  </si>
  <si>
    <t>Kods</t>
  </si>
  <si>
    <t>Nosaukums</t>
  </si>
  <si>
    <t>Summa</t>
  </si>
  <si>
    <t>1.2. Samazināt plānotos ieņēmumus</t>
  </si>
  <si>
    <t xml:space="preserve">2.Pamatbudžeta plānoto izdevumu grozījumi </t>
  </si>
  <si>
    <t>2.1. Palielināt (piešķirt) finansējumu</t>
  </si>
  <si>
    <t>Iestāde, pasākums, projekts</t>
  </si>
  <si>
    <t>Izdevumi kopā</t>
  </si>
  <si>
    <t>2.2.Mainīt finansējumu pa EKK kodiem</t>
  </si>
  <si>
    <t>2.3. Samazināt     finansējumu</t>
  </si>
  <si>
    <t>no atlikuma</t>
  </si>
  <si>
    <t>3.1. Palielināt  plānotos ieņēmumus</t>
  </si>
  <si>
    <t>01.820</t>
  </si>
  <si>
    <t>Madonas novads</t>
  </si>
  <si>
    <t>Transferti</t>
  </si>
  <si>
    <t xml:space="preserve">       Transferti</t>
  </si>
  <si>
    <t>ieņēmumi</t>
  </si>
  <si>
    <t>izdevumi</t>
  </si>
  <si>
    <t>bilance</t>
  </si>
  <si>
    <t>izd</t>
  </si>
  <si>
    <t>no kredīta</t>
  </si>
  <si>
    <t>tagad PB saist.not.</t>
  </si>
  <si>
    <t>06.600</t>
  </si>
  <si>
    <t>19.300</t>
  </si>
  <si>
    <t>ieņ. (no āras)</t>
  </si>
  <si>
    <t>Madona</t>
  </si>
  <si>
    <t>09.200</t>
  </si>
  <si>
    <t>Pakalpojumi</t>
  </si>
  <si>
    <t>Kalsnavas pagasta pārvalde</t>
  </si>
  <si>
    <t>09.800</t>
  </si>
  <si>
    <t>Ošupes pagasta pārvalde</t>
  </si>
  <si>
    <t>Liezēres pagasta pārvalde</t>
  </si>
  <si>
    <t>Ļaudonas pagasta pārvalde</t>
  </si>
  <si>
    <t>Bērzaunes pagasta pārvalde</t>
  </si>
  <si>
    <t>Dotācijas</t>
  </si>
  <si>
    <t>Dzelzavas pagasta pārvalde</t>
  </si>
  <si>
    <t>Aronas pagasta pārvalde</t>
  </si>
  <si>
    <t>18.620</t>
  </si>
  <si>
    <t>Pašvaldību saņemtie valsts budžeta transferti noteiktam mērķim</t>
  </si>
  <si>
    <t xml:space="preserve">Lazdonas pagasta pārvalde </t>
  </si>
  <si>
    <t xml:space="preserve">Aronas pagasta  pārvalde </t>
  </si>
  <si>
    <t xml:space="preserve">Barkavas pagasta pārvalde </t>
  </si>
  <si>
    <t xml:space="preserve">Kalsnavas pagasta pārvalde </t>
  </si>
  <si>
    <t xml:space="preserve">Liezēres  pagasta pārvalde </t>
  </si>
  <si>
    <t xml:space="preserve">Ļaudonas  pagasta pārvalde </t>
  </si>
  <si>
    <t xml:space="preserve">Ošupes pagasta pārvalde </t>
  </si>
  <si>
    <t xml:space="preserve">Praulienas pagasta pārvalde  </t>
  </si>
  <si>
    <t>Barkavas pagasta pārvalde</t>
  </si>
  <si>
    <t>Lazdonas pagasta pārvalde</t>
  </si>
  <si>
    <t>Praulienas  pagasta pārvalde</t>
  </si>
  <si>
    <t>Vestienas  pagasta pārvalde</t>
  </si>
  <si>
    <t>09.600</t>
  </si>
  <si>
    <t>06.100</t>
  </si>
  <si>
    <t>10.700</t>
  </si>
  <si>
    <t>Praulienas pagasta pārvalde</t>
  </si>
  <si>
    <t>08.200</t>
  </si>
  <si>
    <t>Atalgojums</t>
  </si>
  <si>
    <t>VSAOI</t>
  </si>
  <si>
    <t>Madonas  novada pašvaldības budžeta grozījumi 2020.gada februārī</t>
  </si>
  <si>
    <t>janvārī bija</t>
  </si>
  <si>
    <t xml:space="preserve">3.Ziedojumu un dāvinājumu budžeta grozījumi </t>
  </si>
  <si>
    <t>3.2. Palielināt (piešķirt) finansējumu</t>
  </si>
  <si>
    <t>Skolēnu pārvadājumi</t>
  </si>
  <si>
    <t>Materiāli, krājumi</t>
  </si>
  <si>
    <t>08.100</t>
  </si>
  <si>
    <t>Florbola klubs Madona</t>
  </si>
  <si>
    <t>Kalsnavas pamatskolas projekts Erasmus+</t>
  </si>
  <si>
    <t>Izdevumu kopā</t>
  </si>
  <si>
    <t>Komandējumu izdevumi</t>
  </si>
  <si>
    <t>Pakalpojumu apmaksa</t>
  </si>
  <si>
    <t>Krājumu iegāde</t>
  </si>
  <si>
    <t>06.604</t>
  </si>
  <si>
    <t>Vietējās nozīmes ceļu uzturēšana (no pašvaldības bdžeta)</t>
  </si>
  <si>
    <t>Kājumu iegāde</t>
  </si>
  <si>
    <t>Vietējās nozīmes ceļu uzturēšana (no valsts bdžeta)</t>
  </si>
  <si>
    <t>Mājokļu saimniecība</t>
  </si>
  <si>
    <t>Kultūras nams</t>
  </si>
  <si>
    <t>Skolas 10 pārbūve Madonā</t>
  </si>
  <si>
    <t>Pamatlīdzekļi un nepabeigtā celtniecība</t>
  </si>
  <si>
    <t>06.200</t>
  </si>
  <si>
    <t>Projektēšana</t>
  </si>
  <si>
    <t xml:space="preserve">Vestienas pagasta pārvalde  </t>
  </si>
  <si>
    <t>Kusas pamatskola - Latvijas skolas soma</t>
  </si>
  <si>
    <t>Barkavas pamatskola - Latvijas skolas soma</t>
  </si>
  <si>
    <t>Bērzaunes pamatskola - Latvijas skolas soma</t>
  </si>
  <si>
    <t>Dzelzavas pamatskola - Latvijas skolas soma</t>
  </si>
  <si>
    <t>Dzelzavas internātpamatskola - Latvijas skolas soma</t>
  </si>
  <si>
    <t>Kalsnavas pamatskola - Latvijas skolas soma</t>
  </si>
  <si>
    <t>Lazdonas pamatskola - Latvijas skolas soma</t>
  </si>
  <si>
    <t>Liezēres pamatskola - Latvijas skolas soma</t>
  </si>
  <si>
    <t>Degumnieku pamatskola - Latvijas skolas soma</t>
  </si>
  <si>
    <t>Praulienas pamatskola - Latvijas skolas soma</t>
  </si>
  <si>
    <t>Vestienas pamatskola - Latvijas skolas soma</t>
  </si>
  <si>
    <t>Ļaudonas vidusskola - Latvijas skolas soma</t>
  </si>
  <si>
    <t>Madonas Valsts ģimnāzija - Latvijas skolas soma</t>
  </si>
  <si>
    <t>Madonas pilsētas vidusskola - Latvijas skolas soma</t>
  </si>
  <si>
    <t>Projekts -  Vidzeme iekļauj</t>
  </si>
  <si>
    <t>Paklpojumi</t>
  </si>
  <si>
    <t>Komandējumi</t>
  </si>
  <si>
    <t>Projekts - Karjeras atbalsts vispārējās un profesionālās izglītības iestādēs</t>
  </si>
  <si>
    <t>Madonas pilsētas vidusskola - projekts  ERASMUS</t>
  </si>
  <si>
    <t>06.400</t>
  </si>
  <si>
    <t>Projekts - Ieviest un demonstrēt viedās pilsētvides tehnoloģijas Madonas pilsētā</t>
  </si>
  <si>
    <t>Projekts - Atbalsts izglītojamo individuālo kompetenču attīstībai</t>
  </si>
  <si>
    <t>Projekts - Vispārējās izglītības iestāžu mācību vides uzlabošana Madonas novadā</t>
  </si>
  <si>
    <t>Projekts - Atbalsts priekšlaicīgas mācību pārtraukšanas samazināšanai</t>
  </si>
  <si>
    <t>Madonas valsts ģimnāzija - projekts  ERASMUS</t>
  </si>
  <si>
    <t>Projekts - Proti un dari!</t>
  </si>
  <si>
    <t>Projekts - Bērzaunes pagasta tautas nama pārbūve un aprīkojums</t>
  </si>
  <si>
    <t>Autoceļa Ezergali-Mežāres, Sāviena - Ķunci pārbūve</t>
  </si>
  <si>
    <t>Degumnieku lidlauka infrastruktūras izveide</t>
  </si>
  <si>
    <t>Autoceļa Silnieki - Dobsala, Drāvsalas - Auziņas - Trākši pārbūve</t>
  </si>
  <si>
    <t>Dzelzavas pamatskolas apkures sistēmas izbūve</t>
  </si>
  <si>
    <t>Lauteres kultūras nams</t>
  </si>
  <si>
    <t>Mētrienas pagasts</t>
  </si>
  <si>
    <t>Mētrienas pagasta pārvalde</t>
  </si>
  <si>
    <t>Mētrienas tautas nams</t>
  </si>
  <si>
    <t>Radošās darbības jubilejas</t>
  </si>
  <si>
    <t>Dzelzavas kultūras nams</t>
  </si>
  <si>
    <t>Projekts- Bērzaunes tautas nama pārbūve un aprīkojums</t>
  </si>
  <si>
    <t>Koncerts "Sinfonietta Rīga" (KN)</t>
  </si>
  <si>
    <t>Profesionālo teātru viesizrāžu, profesionālo izpildītāju viesizrādes un koncerti</t>
  </si>
  <si>
    <t>Valdemāra bulvāris 6 pārbūve Madonā</t>
  </si>
  <si>
    <t>Pielikums</t>
  </si>
  <si>
    <t>Madonas novada pašvaldības domes</t>
  </si>
  <si>
    <t>27.02.2020. lēmumam Nr.88</t>
  </si>
  <si>
    <t>(protokols Nr.5, 9.p.)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</si>
</sst>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  <charset val="186"/>
    </font>
    <font>
      <b/>
      <u/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quotePrefix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quotePrefix="1" applyFont="1" applyBorder="1"/>
    <xf numFmtId="1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3" fontId="4" fillId="0" borderId="0" xfId="0" applyNumberFormat="1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/>
    <xf numFmtId="0" fontId="5" fillId="0" borderId="1" xfId="0" applyFont="1" applyBorder="1"/>
    <xf numFmtId="0" fontId="3" fillId="0" borderId="1" xfId="0" applyFont="1" applyBorder="1" applyAlignment="1">
      <alignment vertical="top"/>
    </xf>
    <xf numFmtId="49" fontId="6" fillId="0" borderId="2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0" borderId="1" xfId="0" applyFont="1" applyFill="1" applyBorder="1"/>
    <xf numFmtId="165" fontId="4" fillId="0" borderId="0" xfId="1" applyNumberFormat="1" applyFont="1"/>
    <xf numFmtId="0" fontId="6" fillId="0" borderId="0" xfId="0" applyFont="1" applyAlignment="1"/>
    <xf numFmtId="0" fontId="6" fillId="0" borderId="0" xfId="0" applyFont="1"/>
    <xf numFmtId="0" fontId="7" fillId="0" borderId="0" xfId="0" applyFont="1" applyBorder="1" applyAlignment="1"/>
    <xf numFmtId="165" fontId="4" fillId="0" borderId="0" xfId="0" applyNumberFormat="1" applyFont="1"/>
    <xf numFmtId="0" fontId="1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49" fontId="6" fillId="0" borderId="0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 wrapText="1"/>
    </xf>
    <xf numFmtId="1" fontId="6" fillId="0" borderId="0" xfId="0" applyNumberFormat="1" applyFo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6" fillId="0" borderId="2" xfId="0" applyFont="1" applyBorder="1"/>
    <xf numFmtId="3" fontId="6" fillId="0" borderId="0" xfId="0" applyNumberFormat="1" applyFont="1"/>
    <xf numFmtId="0" fontId="9" fillId="0" borderId="2" xfId="0" applyFont="1" applyBorder="1" applyAlignment="1"/>
    <xf numFmtId="0" fontId="10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right" wrapText="1"/>
    </xf>
    <xf numFmtId="49" fontId="6" fillId="0" borderId="0" xfId="0" applyNumberFormat="1" applyFont="1" applyFill="1" applyBorder="1" applyAlignment="1">
      <alignment wrapText="1"/>
    </xf>
    <xf numFmtId="0" fontId="4" fillId="0" borderId="0" xfId="0" applyNumberFormat="1" applyFont="1"/>
    <xf numFmtId="1" fontId="4" fillId="0" borderId="0" xfId="1" applyNumberFormat="1" applyFont="1"/>
    <xf numFmtId="1" fontId="4" fillId="0" borderId="3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11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49" fontId="2" fillId="0" borderId="1" xfId="0" quotePrefix="1" applyNumberFormat="1" applyFont="1" applyBorder="1"/>
    <xf numFmtId="0" fontId="13" fillId="0" borderId="0" xfId="0" applyFont="1" applyBorder="1"/>
    <xf numFmtId="0" fontId="6" fillId="0" borderId="0" xfId="0" applyFont="1" applyAlignment="1">
      <alignment horizontal="left"/>
    </xf>
    <xf numFmtId="3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2" fillId="0" borderId="1" xfId="0" quotePrefix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49" fontId="4" fillId="0" borderId="1" xfId="0" quotePrefix="1" applyNumberFormat="1" applyFont="1" applyFill="1" applyBorder="1" applyAlignment="1">
      <alignment horizontal="left" wrapText="1"/>
    </xf>
    <xf numFmtId="0" fontId="2" fillId="0" borderId="1" xfId="0" quotePrefix="1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9" fontId="4" fillId="0" borderId="0" xfId="0" quotePrefix="1" applyNumberFormat="1" applyFont="1" applyFill="1" applyBorder="1" applyAlignment="1">
      <alignment horizontal="left" wrapText="1"/>
    </xf>
    <xf numFmtId="0" fontId="7" fillId="0" borderId="2" xfId="0" applyFont="1" applyBorder="1" applyAlignment="1"/>
    <xf numFmtId="0" fontId="3" fillId="0" borderId="1" xfId="0" applyFont="1" applyBorder="1" applyAlignment="1">
      <alignment horizontal="right" vertical="top" wrapText="1"/>
    </xf>
    <xf numFmtId="0" fontId="2" fillId="0" borderId="0" xfId="0" applyFont="1" applyBorder="1" applyAlignment="1"/>
    <xf numFmtId="0" fontId="4" fillId="0" borderId="1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</cellXfs>
  <cellStyles count="4">
    <cellStyle name="Komats" xfId="1" builtinId="3"/>
    <cellStyle name="Komats 2" xfId="3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zoomScale="115" zoomScaleNormal="115" workbookViewId="0">
      <selection activeCell="I13" sqref="I13"/>
    </sheetView>
  </sheetViews>
  <sheetFormatPr defaultRowHeight="12.75" x14ac:dyDescent="0.2"/>
  <cols>
    <col min="1" max="1" width="12" style="15" customWidth="1"/>
    <col min="2" max="2" width="23.7109375" style="15" customWidth="1"/>
    <col min="3" max="3" width="35" style="15" customWidth="1"/>
    <col min="4" max="4" width="11.140625" style="15" customWidth="1"/>
    <col min="5" max="5" width="0.28515625" style="15" customWidth="1"/>
    <col min="6" max="6" width="13.42578125" style="15" hidden="1" customWidth="1"/>
    <col min="7" max="7" width="11.140625" style="15" customWidth="1"/>
    <col min="8" max="8" width="9.140625" style="15" customWidth="1"/>
    <col min="9" max="9" width="10.140625" style="15" customWidth="1"/>
    <col min="10" max="10" width="13.85546875" style="15" hidden="1" customWidth="1"/>
    <col min="11" max="11" width="9.140625" style="15" hidden="1" customWidth="1"/>
    <col min="12" max="13" width="11.28515625" style="15" hidden="1" customWidth="1"/>
    <col min="14" max="14" width="12.42578125" style="15" hidden="1" customWidth="1"/>
    <col min="15" max="15" width="9.140625" style="15" customWidth="1"/>
    <col min="16" max="16384" width="9.140625" style="15"/>
  </cols>
  <sheetData>
    <row r="1" spans="1:14" s="73" customFormat="1" x14ac:dyDescent="0.2">
      <c r="C1" s="84" t="s">
        <v>125</v>
      </c>
      <c r="D1" s="84"/>
    </row>
    <row r="2" spans="1:14" s="73" customFormat="1" x14ac:dyDescent="0.2">
      <c r="C2" s="84" t="s">
        <v>126</v>
      </c>
      <c r="D2" s="84"/>
    </row>
    <row r="3" spans="1:14" s="73" customFormat="1" x14ac:dyDescent="0.2">
      <c r="C3" s="84" t="s">
        <v>127</v>
      </c>
      <c r="D3" s="84"/>
    </row>
    <row r="4" spans="1:14" s="73" customFormat="1" x14ac:dyDescent="0.2">
      <c r="C4" s="84" t="s">
        <v>128</v>
      </c>
      <c r="D4" s="84"/>
    </row>
    <row r="5" spans="1:14" s="73" customFormat="1" x14ac:dyDescent="0.2"/>
    <row r="6" spans="1:14" x14ac:dyDescent="0.2">
      <c r="A6" s="86" t="s">
        <v>60</v>
      </c>
      <c r="B6" s="86"/>
      <c r="C6" s="86"/>
      <c r="D6" s="86"/>
      <c r="E6" s="86"/>
    </row>
    <row r="7" spans="1:14" x14ac:dyDescent="0.2">
      <c r="B7" s="1"/>
      <c r="C7" s="2"/>
      <c r="D7" s="1"/>
    </row>
    <row r="8" spans="1:14" x14ac:dyDescent="0.2">
      <c r="A8" s="85" t="s">
        <v>0</v>
      </c>
      <c r="B8" s="85"/>
      <c r="C8" s="85"/>
      <c r="D8" s="85"/>
    </row>
    <row r="9" spans="1:14" x14ac:dyDescent="0.2">
      <c r="B9" s="2"/>
      <c r="D9" s="1"/>
    </row>
    <row r="10" spans="1:14" x14ac:dyDescent="0.2">
      <c r="A10" s="2" t="s">
        <v>1</v>
      </c>
      <c r="B10" s="2"/>
      <c r="D10" s="1"/>
    </row>
    <row r="11" spans="1:14" x14ac:dyDescent="0.2">
      <c r="B11" s="1"/>
      <c r="C11" s="2"/>
      <c r="D11" s="1"/>
    </row>
    <row r="12" spans="1:14" x14ac:dyDescent="0.2">
      <c r="A12" s="3" t="s">
        <v>2</v>
      </c>
      <c r="B12" s="4" t="s">
        <v>3</v>
      </c>
      <c r="C12" s="5" t="s">
        <v>3</v>
      </c>
      <c r="D12" s="26" t="s">
        <v>4</v>
      </c>
      <c r="E12" s="41"/>
      <c r="L12" s="15" t="s">
        <v>61</v>
      </c>
      <c r="M12" s="15" t="s">
        <v>23</v>
      </c>
    </row>
    <row r="13" spans="1:14" ht="25.5" x14ac:dyDescent="0.2">
      <c r="A13" s="75" t="s">
        <v>25</v>
      </c>
      <c r="B13" s="13" t="s">
        <v>30</v>
      </c>
      <c r="C13" s="13" t="s">
        <v>16</v>
      </c>
      <c r="D13" s="51">
        <v>190</v>
      </c>
      <c r="E13" s="27"/>
      <c r="F13" s="37"/>
      <c r="J13" s="15" t="s">
        <v>26</v>
      </c>
      <c r="K13" s="50">
        <f>D15</f>
        <v>15407</v>
      </c>
      <c r="L13" s="15">
        <v>26068025</v>
      </c>
      <c r="M13" s="49">
        <f>K13+L13</f>
        <v>26083432</v>
      </c>
    </row>
    <row r="14" spans="1:14" s="73" customFormat="1" ht="25.5" x14ac:dyDescent="0.2">
      <c r="A14" s="75" t="s">
        <v>25</v>
      </c>
      <c r="B14" s="13" t="s">
        <v>56</v>
      </c>
      <c r="C14" s="13" t="s">
        <v>16</v>
      </c>
      <c r="D14" s="12">
        <v>211</v>
      </c>
      <c r="E14" s="38"/>
      <c r="F14" s="37"/>
      <c r="J14" s="15" t="s">
        <v>21</v>
      </c>
      <c r="K14" s="24">
        <f>L203-D45</f>
        <v>1163555</v>
      </c>
      <c r="L14" s="15">
        <v>26068025</v>
      </c>
      <c r="M14" s="49">
        <f>K14+L14</f>
        <v>27231580</v>
      </c>
      <c r="N14" s="15"/>
    </row>
    <row r="15" spans="1:14" s="73" customFormat="1" ht="25.5" x14ac:dyDescent="0.2">
      <c r="A15" s="75" t="s">
        <v>39</v>
      </c>
      <c r="B15" s="13" t="s">
        <v>15</v>
      </c>
      <c r="C15" s="13" t="s">
        <v>40</v>
      </c>
      <c r="D15" s="12">
        <v>15407</v>
      </c>
      <c r="E15" s="38"/>
      <c r="F15" s="37"/>
      <c r="K15" s="24"/>
      <c r="M15" s="49"/>
    </row>
    <row r="16" spans="1:14" s="73" customFormat="1" ht="25.5" x14ac:dyDescent="0.2">
      <c r="A16" s="75" t="s">
        <v>25</v>
      </c>
      <c r="B16" s="13" t="s">
        <v>41</v>
      </c>
      <c r="C16" s="13" t="s">
        <v>16</v>
      </c>
      <c r="D16" s="12">
        <v>413</v>
      </c>
      <c r="E16" s="38"/>
      <c r="F16" s="37"/>
      <c r="K16" s="24">
        <f>K13+J200+K200</f>
        <v>1163555</v>
      </c>
      <c r="M16" s="49"/>
    </row>
    <row r="17" spans="1:13" s="73" customFormat="1" x14ac:dyDescent="0.2">
      <c r="A17" s="75" t="s">
        <v>25</v>
      </c>
      <c r="B17" s="13" t="s">
        <v>27</v>
      </c>
      <c r="C17" s="13" t="s">
        <v>16</v>
      </c>
      <c r="D17" s="12">
        <v>8463</v>
      </c>
      <c r="E17" s="38"/>
      <c r="F17" s="37"/>
      <c r="K17" s="24"/>
      <c r="M17" s="49"/>
    </row>
    <row r="18" spans="1:13" s="73" customFormat="1" x14ac:dyDescent="0.2">
      <c r="A18" s="75" t="s">
        <v>25</v>
      </c>
      <c r="B18" s="13" t="s">
        <v>42</v>
      </c>
      <c r="C18" s="13" t="s">
        <v>16</v>
      </c>
      <c r="D18" s="12">
        <v>476</v>
      </c>
      <c r="E18" s="38"/>
      <c r="F18" s="37"/>
      <c r="K18" s="24"/>
      <c r="M18" s="49"/>
    </row>
    <row r="19" spans="1:13" s="73" customFormat="1" x14ac:dyDescent="0.2">
      <c r="A19" s="75" t="s">
        <v>25</v>
      </c>
      <c r="B19" s="13" t="s">
        <v>43</v>
      </c>
      <c r="C19" s="13" t="s">
        <v>16</v>
      </c>
      <c r="D19" s="12">
        <v>665</v>
      </c>
      <c r="E19" s="38"/>
      <c r="F19" s="37"/>
      <c r="K19" s="24"/>
      <c r="M19" s="49"/>
    </row>
    <row r="20" spans="1:13" s="73" customFormat="1" ht="25.5" x14ac:dyDescent="0.2">
      <c r="A20" s="75" t="s">
        <v>25</v>
      </c>
      <c r="B20" s="13" t="s">
        <v>35</v>
      </c>
      <c r="C20" s="13" t="s">
        <v>16</v>
      </c>
      <c r="D20" s="12">
        <v>658</v>
      </c>
      <c r="E20" s="38"/>
      <c r="F20" s="37"/>
      <c r="K20" s="24"/>
      <c r="M20" s="49"/>
    </row>
    <row r="21" spans="1:13" s="73" customFormat="1" ht="25.5" x14ac:dyDescent="0.2">
      <c r="A21" s="75" t="s">
        <v>25</v>
      </c>
      <c r="B21" s="13" t="s">
        <v>37</v>
      </c>
      <c r="C21" s="13" t="s">
        <v>16</v>
      </c>
      <c r="D21" s="12">
        <v>1071</v>
      </c>
      <c r="E21" s="38"/>
      <c r="F21" s="37"/>
      <c r="K21" s="24"/>
      <c r="M21" s="49"/>
    </row>
    <row r="22" spans="1:13" s="73" customFormat="1" ht="25.5" x14ac:dyDescent="0.2">
      <c r="A22" s="75" t="s">
        <v>25</v>
      </c>
      <c r="B22" s="13" t="s">
        <v>44</v>
      </c>
      <c r="C22" s="13" t="s">
        <v>16</v>
      </c>
      <c r="D22" s="12">
        <v>700</v>
      </c>
      <c r="E22" s="38"/>
      <c r="F22" s="37"/>
      <c r="K22" s="24"/>
      <c r="M22" s="49"/>
    </row>
    <row r="23" spans="1:13" s="73" customFormat="1" x14ac:dyDescent="0.2">
      <c r="A23" s="75" t="s">
        <v>25</v>
      </c>
      <c r="B23" s="13" t="s">
        <v>45</v>
      </c>
      <c r="C23" s="13" t="s">
        <v>16</v>
      </c>
      <c r="D23" s="12">
        <v>413</v>
      </c>
      <c r="E23" s="38"/>
      <c r="F23" s="37"/>
      <c r="K23" s="24"/>
      <c r="M23" s="49"/>
    </row>
    <row r="24" spans="1:13" s="73" customFormat="1" ht="25.5" x14ac:dyDescent="0.2">
      <c r="A24" s="75" t="s">
        <v>25</v>
      </c>
      <c r="B24" s="13" t="s">
        <v>46</v>
      </c>
      <c r="C24" s="13" t="s">
        <v>16</v>
      </c>
      <c r="D24" s="12">
        <v>1162</v>
      </c>
      <c r="E24" s="38"/>
      <c r="F24" s="37"/>
      <c r="K24" s="24"/>
      <c r="M24" s="49"/>
    </row>
    <row r="25" spans="1:13" s="73" customFormat="1" x14ac:dyDescent="0.2">
      <c r="A25" s="75" t="s">
        <v>25</v>
      </c>
      <c r="B25" s="13" t="s">
        <v>47</v>
      </c>
      <c r="C25" s="13" t="s">
        <v>16</v>
      </c>
      <c r="D25" s="12">
        <v>413</v>
      </c>
      <c r="E25" s="38"/>
      <c r="F25" s="37"/>
      <c r="K25" s="24"/>
      <c r="M25" s="49"/>
    </row>
    <row r="26" spans="1:13" s="73" customFormat="1" ht="25.5" x14ac:dyDescent="0.2">
      <c r="A26" s="75" t="s">
        <v>25</v>
      </c>
      <c r="B26" s="13" t="s">
        <v>48</v>
      </c>
      <c r="C26" s="13" t="s">
        <v>16</v>
      </c>
      <c r="D26" s="12">
        <v>693</v>
      </c>
      <c r="E26" s="38"/>
      <c r="F26" s="37"/>
      <c r="K26" s="24"/>
      <c r="M26" s="49"/>
    </row>
    <row r="27" spans="1:13" s="73" customFormat="1" ht="25.5" x14ac:dyDescent="0.2">
      <c r="A27" s="75" t="s">
        <v>25</v>
      </c>
      <c r="B27" s="13" t="s">
        <v>83</v>
      </c>
      <c r="C27" s="13" t="s">
        <v>16</v>
      </c>
      <c r="D27" s="12">
        <v>280</v>
      </c>
      <c r="E27" s="38"/>
      <c r="F27" s="37"/>
      <c r="K27" s="24"/>
      <c r="M27" s="49"/>
    </row>
    <row r="28" spans="1:13" s="73" customFormat="1" ht="25.5" x14ac:dyDescent="0.2">
      <c r="A28" s="75" t="s">
        <v>25</v>
      </c>
      <c r="B28" s="13" t="s">
        <v>117</v>
      </c>
      <c r="C28" s="13" t="s">
        <v>16</v>
      </c>
      <c r="D28" s="12">
        <v>100</v>
      </c>
      <c r="E28" s="38"/>
      <c r="F28" s="37"/>
      <c r="K28" s="24"/>
      <c r="M28" s="49"/>
    </row>
    <row r="29" spans="1:13" s="73" customFormat="1" ht="25.5" x14ac:dyDescent="0.2">
      <c r="A29" s="75" t="s">
        <v>25</v>
      </c>
      <c r="B29" s="13" t="s">
        <v>37</v>
      </c>
      <c r="C29" s="13" t="s">
        <v>16</v>
      </c>
      <c r="D29" s="12">
        <v>200</v>
      </c>
      <c r="E29" s="38"/>
      <c r="F29" s="37"/>
      <c r="K29" s="24"/>
      <c r="M29" s="49"/>
    </row>
    <row r="30" spans="1:13" s="73" customFormat="1" x14ac:dyDescent="0.2">
      <c r="A30" s="79"/>
      <c r="B30" s="36"/>
      <c r="C30" s="36"/>
      <c r="D30" s="47"/>
      <c r="E30" s="38"/>
      <c r="F30" s="37"/>
      <c r="K30" s="24"/>
      <c r="M30" s="49"/>
    </row>
    <row r="31" spans="1:13" x14ac:dyDescent="0.2">
      <c r="A31" s="36"/>
      <c r="B31" s="36"/>
      <c r="C31" s="36"/>
      <c r="D31" s="47"/>
      <c r="E31" s="48"/>
      <c r="F31" s="48"/>
      <c r="H31" s="49"/>
      <c r="J31" s="49"/>
    </row>
    <row r="32" spans="1:13" x14ac:dyDescent="0.2">
      <c r="A32" s="2" t="s">
        <v>5</v>
      </c>
      <c r="B32" s="2"/>
      <c r="D32" s="1"/>
      <c r="E32" s="32"/>
      <c r="F32" s="32"/>
    </row>
    <row r="33" spans="1:7" x14ac:dyDescent="0.2">
      <c r="B33" s="1"/>
      <c r="C33" s="2"/>
      <c r="D33" s="1"/>
      <c r="E33" s="32"/>
      <c r="F33" s="32"/>
    </row>
    <row r="34" spans="1:7" x14ac:dyDescent="0.2">
      <c r="A34" s="3" t="s">
        <v>2</v>
      </c>
      <c r="B34" s="26" t="s">
        <v>3</v>
      </c>
      <c r="C34" s="5" t="s">
        <v>3</v>
      </c>
      <c r="D34" s="26" t="s">
        <v>4</v>
      </c>
      <c r="E34" s="41"/>
      <c r="F34" s="32"/>
      <c r="G34" s="32"/>
    </row>
    <row r="35" spans="1:7" ht="25.5" x14ac:dyDescent="0.2">
      <c r="A35" s="75" t="s">
        <v>25</v>
      </c>
      <c r="B35" s="13" t="s">
        <v>34</v>
      </c>
      <c r="C35" s="13" t="s">
        <v>16</v>
      </c>
      <c r="D35" s="12">
        <v>-211</v>
      </c>
      <c r="E35" s="38"/>
      <c r="F35" s="40"/>
      <c r="G35" s="32"/>
    </row>
    <row r="36" spans="1:7" hidden="1" x14ac:dyDescent="0.2">
      <c r="A36" s="75"/>
      <c r="B36" s="13"/>
      <c r="C36" s="13"/>
      <c r="D36" s="12"/>
      <c r="E36" s="38"/>
      <c r="F36" s="28"/>
      <c r="G36" s="32"/>
    </row>
    <row r="37" spans="1:7" s="73" customFormat="1" x14ac:dyDescent="0.2">
      <c r="A37" s="79"/>
      <c r="B37" s="36"/>
      <c r="C37" s="36"/>
      <c r="D37" s="47"/>
      <c r="E37" s="38"/>
      <c r="F37" s="28"/>
      <c r="G37" s="74"/>
    </row>
    <row r="38" spans="1:7" x14ac:dyDescent="0.2">
      <c r="E38" s="32"/>
      <c r="F38" s="32"/>
      <c r="G38" s="32"/>
    </row>
    <row r="39" spans="1:7" x14ac:dyDescent="0.2">
      <c r="A39" s="85" t="s">
        <v>6</v>
      </c>
      <c r="B39" s="85"/>
      <c r="C39" s="85"/>
      <c r="D39" s="85"/>
      <c r="E39" s="32"/>
      <c r="F39" s="32"/>
      <c r="G39" s="32"/>
    </row>
    <row r="40" spans="1:7" x14ac:dyDescent="0.2">
      <c r="E40" s="32"/>
      <c r="F40" s="32"/>
      <c r="G40" s="32"/>
    </row>
    <row r="41" spans="1:7" x14ac:dyDescent="0.2">
      <c r="A41" s="2" t="s">
        <v>7</v>
      </c>
      <c r="E41" s="32"/>
      <c r="F41" s="32"/>
      <c r="G41" s="32"/>
    </row>
    <row r="42" spans="1:7" x14ac:dyDescent="0.2">
      <c r="A42" s="1"/>
      <c r="B42" s="1"/>
      <c r="D42" s="1"/>
      <c r="E42" s="32"/>
      <c r="F42" s="32"/>
      <c r="G42" s="32"/>
    </row>
    <row r="43" spans="1:7" x14ac:dyDescent="0.2">
      <c r="A43" s="3" t="s">
        <v>2</v>
      </c>
      <c r="B43" s="26" t="s">
        <v>3</v>
      </c>
      <c r="C43" s="5" t="s">
        <v>8</v>
      </c>
      <c r="D43" s="26" t="s">
        <v>4</v>
      </c>
      <c r="E43" s="41"/>
      <c r="F43" s="32"/>
      <c r="G43" s="32"/>
    </row>
    <row r="44" spans="1:7" x14ac:dyDescent="0.2">
      <c r="A44" s="6" t="s">
        <v>14</v>
      </c>
      <c r="B44" s="14" t="s">
        <v>15</v>
      </c>
      <c r="C44" s="7" t="s">
        <v>16</v>
      </c>
      <c r="D44" s="8"/>
      <c r="E44" s="42"/>
      <c r="F44" s="32"/>
      <c r="G44" s="32"/>
    </row>
    <row r="45" spans="1:7" ht="14.25" customHeight="1" x14ac:dyDescent="0.2">
      <c r="A45" s="6"/>
      <c r="B45" s="20"/>
      <c r="C45" s="17" t="s">
        <v>9</v>
      </c>
      <c r="D45" s="16">
        <f>D46</f>
        <v>15897</v>
      </c>
      <c r="E45" s="33"/>
      <c r="F45" s="40"/>
      <c r="G45" s="32"/>
    </row>
    <row r="46" spans="1:7" ht="13.5" customHeight="1" x14ac:dyDescent="0.2">
      <c r="A46" s="8">
        <v>7200</v>
      </c>
      <c r="B46" s="9"/>
      <c r="C46" s="9" t="s">
        <v>17</v>
      </c>
      <c r="D46" s="39">
        <f>D13+D35+D14+SUM(D16:D29)</f>
        <v>15897</v>
      </c>
      <c r="E46" s="33"/>
      <c r="F46" s="64"/>
      <c r="G46" s="40"/>
    </row>
    <row r="47" spans="1:7" x14ac:dyDescent="0.2">
      <c r="A47" s="62" t="s">
        <v>53</v>
      </c>
      <c r="B47" s="77" t="s">
        <v>30</v>
      </c>
      <c r="C47" s="7" t="s">
        <v>64</v>
      </c>
      <c r="D47" s="21"/>
      <c r="E47" s="33"/>
      <c r="F47" s="32"/>
      <c r="G47" s="32"/>
    </row>
    <row r="48" spans="1:7" ht="15" customHeight="1" x14ac:dyDescent="0.2">
      <c r="A48" s="6"/>
      <c r="B48" s="14"/>
      <c r="C48" s="17" t="s">
        <v>9</v>
      </c>
      <c r="D48" s="69">
        <f>D49</f>
        <v>190</v>
      </c>
      <c r="E48" s="80"/>
      <c r="F48" s="33"/>
      <c r="G48" s="32"/>
    </row>
    <row r="49" spans="1:7" x14ac:dyDescent="0.2">
      <c r="A49" s="9">
        <v>2300</v>
      </c>
      <c r="B49" s="14"/>
      <c r="C49" s="9" t="s">
        <v>65</v>
      </c>
      <c r="D49" s="17">
        <v>190</v>
      </c>
      <c r="E49" s="80"/>
      <c r="F49" s="33"/>
      <c r="G49" s="32"/>
    </row>
    <row r="50" spans="1:7" s="73" customFormat="1" ht="25.5" x14ac:dyDescent="0.2">
      <c r="A50" s="62" t="s">
        <v>28</v>
      </c>
      <c r="B50" s="77" t="s">
        <v>30</v>
      </c>
      <c r="C50" s="78" t="s">
        <v>68</v>
      </c>
      <c r="D50" s="77"/>
      <c r="F50" s="33"/>
      <c r="G50" s="74"/>
    </row>
    <row r="51" spans="1:7" s="73" customFormat="1" x14ac:dyDescent="0.2">
      <c r="A51" s="76"/>
      <c r="B51" s="77"/>
      <c r="C51" s="17" t="s">
        <v>69</v>
      </c>
      <c r="D51" s="25">
        <f>D52+D53+D54</f>
        <v>14687</v>
      </c>
      <c r="E51" s="31"/>
      <c r="F51" s="33"/>
      <c r="G51" s="74"/>
    </row>
    <row r="52" spans="1:7" s="73" customFormat="1" x14ac:dyDescent="0.2">
      <c r="A52" s="76">
        <v>2100</v>
      </c>
      <c r="B52" s="77"/>
      <c r="C52" s="17" t="s">
        <v>70</v>
      </c>
      <c r="D52" s="77">
        <v>10401</v>
      </c>
      <c r="E52" s="31"/>
      <c r="F52" s="33"/>
      <c r="G52" s="74"/>
    </row>
    <row r="53" spans="1:7" s="73" customFormat="1" x14ac:dyDescent="0.2">
      <c r="A53" s="52">
        <v>2200</v>
      </c>
      <c r="B53" s="9"/>
      <c r="C53" s="9" t="s">
        <v>71</v>
      </c>
      <c r="D53" s="8">
        <v>1700</v>
      </c>
      <c r="E53" s="31"/>
      <c r="F53" s="33"/>
      <c r="G53" s="74"/>
    </row>
    <row r="54" spans="1:7" s="73" customFormat="1" x14ac:dyDescent="0.2">
      <c r="A54" s="52">
        <v>2300</v>
      </c>
      <c r="B54" s="9"/>
      <c r="C54" s="9" t="s">
        <v>72</v>
      </c>
      <c r="D54" s="8">
        <v>2586</v>
      </c>
      <c r="E54" s="31"/>
      <c r="F54" s="33"/>
      <c r="G54" s="74"/>
    </row>
    <row r="55" spans="1:7" s="73" customFormat="1" ht="25.5" x14ac:dyDescent="0.2">
      <c r="A55" s="62" t="s">
        <v>73</v>
      </c>
      <c r="B55" s="77" t="s">
        <v>30</v>
      </c>
      <c r="C55" s="78" t="s">
        <v>74</v>
      </c>
      <c r="D55" s="77"/>
      <c r="E55" s="31"/>
      <c r="F55" s="33"/>
      <c r="G55" s="74"/>
    </row>
    <row r="56" spans="1:7" s="73" customFormat="1" x14ac:dyDescent="0.2">
      <c r="A56" s="52"/>
      <c r="B56" s="9"/>
      <c r="C56" s="17" t="s">
        <v>9</v>
      </c>
      <c r="D56" s="81">
        <f>D57+D58</f>
        <v>7238</v>
      </c>
      <c r="E56" s="31"/>
      <c r="F56" s="33"/>
      <c r="G56" s="74"/>
    </row>
    <row r="57" spans="1:7" s="73" customFormat="1" x14ac:dyDescent="0.2">
      <c r="A57" s="52">
        <v>2200</v>
      </c>
      <c r="B57" s="9"/>
      <c r="C57" s="17" t="s">
        <v>71</v>
      </c>
      <c r="D57" s="8">
        <v>1738</v>
      </c>
      <c r="F57" s="33"/>
      <c r="G57" s="74"/>
    </row>
    <row r="58" spans="1:7" s="73" customFormat="1" x14ac:dyDescent="0.2">
      <c r="A58" s="52">
        <v>2300</v>
      </c>
      <c r="B58" s="9"/>
      <c r="C58" s="17" t="s">
        <v>75</v>
      </c>
      <c r="D58" s="8">
        <v>5500</v>
      </c>
      <c r="F58" s="33"/>
      <c r="G58" s="74"/>
    </row>
    <row r="59" spans="1:7" s="73" customFormat="1" ht="25.5" x14ac:dyDescent="0.2">
      <c r="A59" s="62" t="s">
        <v>73</v>
      </c>
      <c r="B59" s="77" t="s">
        <v>30</v>
      </c>
      <c r="C59" s="78" t="s">
        <v>76</v>
      </c>
      <c r="D59" s="77"/>
      <c r="E59" s="31"/>
      <c r="F59" s="82"/>
      <c r="G59" s="74"/>
    </row>
    <row r="60" spans="1:7" s="73" customFormat="1" x14ac:dyDescent="0.2">
      <c r="A60" s="52"/>
      <c r="B60" s="9"/>
      <c r="C60" s="17" t="s">
        <v>9</v>
      </c>
      <c r="D60" s="81">
        <f>D61</f>
        <v>44</v>
      </c>
      <c r="E60" s="31"/>
      <c r="F60" s="82"/>
      <c r="G60" s="74"/>
    </row>
    <row r="61" spans="1:7" s="73" customFormat="1" x14ac:dyDescent="0.2">
      <c r="A61" s="52">
        <v>2200</v>
      </c>
      <c r="B61" s="9"/>
      <c r="C61" s="17" t="s">
        <v>71</v>
      </c>
      <c r="D61" s="8">
        <v>44</v>
      </c>
      <c r="E61" s="31"/>
      <c r="F61" s="82"/>
      <c r="G61" s="74"/>
    </row>
    <row r="62" spans="1:7" s="73" customFormat="1" ht="13.5" customHeight="1" x14ac:dyDescent="0.2">
      <c r="A62" s="76" t="s">
        <v>54</v>
      </c>
      <c r="B62" s="9" t="s">
        <v>30</v>
      </c>
      <c r="C62" s="4" t="s">
        <v>77</v>
      </c>
      <c r="D62" s="77"/>
      <c r="E62" s="31"/>
      <c r="F62" s="82"/>
      <c r="G62" s="74"/>
    </row>
    <row r="63" spans="1:7" s="73" customFormat="1" x14ac:dyDescent="0.2">
      <c r="A63" s="76"/>
      <c r="B63" s="9"/>
      <c r="C63" s="9" t="s">
        <v>9</v>
      </c>
      <c r="D63" s="25">
        <f>D64</f>
        <v>620</v>
      </c>
      <c r="E63" s="31"/>
      <c r="F63" s="82"/>
      <c r="G63" s="74"/>
    </row>
    <row r="64" spans="1:7" s="73" customFormat="1" x14ac:dyDescent="0.2">
      <c r="A64" s="8">
        <v>2200</v>
      </c>
      <c r="B64" s="9"/>
      <c r="C64" s="9" t="s">
        <v>71</v>
      </c>
      <c r="D64" s="77">
        <v>620</v>
      </c>
      <c r="E64" s="31"/>
      <c r="F64" s="82"/>
      <c r="G64" s="74"/>
    </row>
    <row r="65" spans="1:7" s="73" customFormat="1" ht="12.75" customHeight="1" x14ac:dyDescent="0.2">
      <c r="A65" s="76" t="s">
        <v>54</v>
      </c>
      <c r="B65" s="9" t="s">
        <v>30</v>
      </c>
      <c r="C65" s="4" t="s">
        <v>77</v>
      </c>
      <c r="D65" s="77"/>
      <c r="E65" s="31"/>
      <c r="F65" s="82"/>
      <c r="G65" s="74"/>
    </row>
    <row r="66" spans="1:7" s="73" customFormat="1" x14ac:dyDescent="0.2">
      <c r="A66" s="76"/>
      <c r="B66" s="9"/>
      <c r="C66" s="9" t="s">
        <v>9</v>
      </c>
      <c r="D66" s="25">
        <f>D67</f>
        <v>5000</v>
      </c>
      <c r="E66" s="31"/>
      <c r="F66" s="82"/>
      <c r="G66" s="74"/>
    </row>
    <row r="67" spans="1:7" s="73" customFormat="1" x14ac:dyDescent="0.2">
      <c r="A67" s="8">
        <v>2200</v>
      </c>
      <c r="B67" s="9"/>
      <c r="C67" s="9" t="s">
        <v>71</v>
      </c>
      <c r="D67" s="77">
        <v>5000</v>
      </c>
      <c r="E67" s="31"/>
      <c r="F67" s="82"/>
      <c r="G67" s="74"/>
    </row>
    <row r="68" spans="1:7" s="73" customFormat="1" x14ac:dyDescent="0.2">
      <c r="A68" s="62" t="s">
        <v>53</v>
      </c>
      <c r="B68" s="77" t="s">
        <v>56</v>
      </c>
      <c r="C68" s="7" t="s">
        <v>64</v>
      </c>
      <c r="D68" s="78"/>
      <c r="E68" s="33"/>
      <c r="F68" s="82"/>
      <c r="G68" s="74"/>
    </row>
    <row r="69" spans="1:7" s="73" customFormat="1" x14ac:dyDescent="0.2">
      <c r="A69" s="76"/>
      <c r="B69" s="77"/>
      <c r="C69" s="17" t="s">
        <v>9</v>
      </c>
      <c r="D69" s="69">
        <f>D70</f>
        <v>211</v>
      </c>
      <c r="E69" s="33"/>
      <c r="F69" s="82"/>
      <c r="G69" s="74"/>
    </row>
    <row r="70" spans="1:7" s="73" customFormat="1" x14ac:dyDescent="0.2">
      <c r="A70" s="9">
        <v>2300</v>
      </c>
      <c r="B70" s="77"/>
      <c r="C70" s="9" t="s">
        <v>65</v>
      </c>
      <c r="D70" s="17">
        <v>211</v>
      </c>
      <c r="E70" s="33"/>
      <c r="F70" s="33"/>
      <c r="G70" s="74"/>
    </row>
    <row r="71" spans="1:7" s="73" customFormat="1" x14ac:dyDescent="0.2">
      <c r="A71" s="9" t="s">
        <v>31</v>
      </c>
      <c r="B71" s="77" t="s">
        <v>15</v>
      </c>
      <c r="C71" s="4" t="s">
        <v>79</v>
      </c>
      <c r="D71" s="17"/>
      <c r="E71" s="33"/>
      <c r="F71" s="33"/>
      <c r="G71" s="74"/>
    </row>
    <row r="72" spans="1:7" s="73" customFormat="1" x14ac:dyDescent="0.2">
      <c r="A72" s="76"/>
      <c r="B72" s="77"/>
      <c r="C72" s="17" t="s">
        <v>9</v>
      </c>
      <c r="D72" s="69">
        <f>D73</f>
        <v>1936</v>
      </c>
      <c r="E72" s="33"/>
      <c r="F72" s="33"/>
      <c r="G72" s="74"/>
    </row>
    <row r="73" spans="1:7" x14ac:dyDescent="0.2">
      <c r="A73" s="9">
        <v>5200</v>
      </c>
      <c r="B73" s="77"/>
      <c r="C73" s="9" t="s">
        <v>80</v>
      </c>
      <c r="D73" s="17">
        <v>1936</v>
      </c>
      <c r="E73" s="33"/>
      <c r="F73" s="32"/>
      <c r="G73" s="32"/>
    </row>
    <row r="74" spans="1:7" s="73" customFormat="1" ht="25.5" x14ac:dyDescent="0.2">
      <c r="A74" s="62" t="s">
        <v>31</v>
      </c>
      <c r="B74" s="77" t="s">
        <v>38</v>
      </c>
      <c r="C74" s="7" t="s">
        <v>84</v>
      </c>
      <c r="D74" s="78"/>
      <c r="E74" s="33"/>
      <c r="F74" s="74"/>
      <c r="G74" s="74"/>
    </row>
    <row r="75" spans="1:7" s="73" customFormat="1" x14ac:dyDescent="0.2">
      <c r="A75" s="76"/>
      <c r="B75" s="77"/>
      <c r="C75" s="17" t="s">
        <v>9</v>
      </c>
      <c r="D75" s="69">
        <v>476</v>
      </c>
      <c r="E75" s="80"/>
      <c r="F75" s="74"/>
      <c r="G75" s="74"/>
    </row>
    <row r="76" spans="1:7" s="73" customFormat="1" x14ac:dyDescent="0.2">
      <c r="A76" s="9">
        <v>2300</v>
      </c>
      <c r="B76" s="77"/>
      <c r="C76" s="9" t="s">
        <v>65</v>
      </c>
      <c r="D76" s="17">
        <v>476</v>
      </c>
      <c r="E76" s="80"/>
      <c r="F76" s="74"/>
      <c r="G76" s="74"/>
    </row>
    <row r="77" spans="1:7" s="73" customFormat="1" ht="25.5" x14ac:dyDescent="0.2">
      <c r="A77" s="62" t="s">
        <v>31</v>
      </c>
      <c r="B77" s="77" t="s">
        <v>49</v>
      </c>
      <c r="C77" s="7" t="s">
        <v>85</v>
      </c>
      <c r="D77" s="78"/>
      <c r="E77" s="74"/>
      <c r="F77" s="74"/>
      <c r="G77" s="74"/>
    </row>
    <row r="78" spans="1:7" s="73" customFormat="1" x14ac:dyDescent="0.2">
      <c r="A78" s="76"/>
      <c r="B78" s="77"/>
      <c r="C78" s="17" t="s">
        <v>9</v>
      </c>
      <c r="D78" s="69">
        <v>665</v>
      </c>
      <c r="E78" s="31"/>
      <c r="F78" s="74"/>
      <c r="G78" s="74"/>
    </row>
    <row r="79" spans="1:7" s="73" customFormat="1" x14ac:dyDescent="0.2">
      <c r="A79" s="9">
        <v>2300</v>
      </c>
      <c r="B79" s="77"/>
      <c r="C79" s="9" t="s">
        <v>65</v>
      </c>
      <c r="D79" s="17">
        <v>665</v>
      </c>
      <c r="E79" s="31"/>
      <c r="F79" s="74"/>
      <c r="G79" s="74"/>
    </row>
    <row r="80" spans="1:7" s="73" customFormat="1" ht="25.5" x14ac:dyDescent="0.2">
      <c r="A80" s="62" t="s">
        <v>31</v>
      </c>
      <c r="B80" s="77" t="s">
        <v>35</v>
      </c>
      <c r="C80" s="7" t="s">
        <v>86</v>
      </c>
      <c r="D80" s="78"/>
      <c r="E80" s="31"/>
      <c r="F80" s="74"/>
      <c r="G80" s="74"/>
    </row>
    <row r="81" spans="1:7" s="73" customFormat="1" x14ac:dyDescent="0.2">
      <c r="A81" s="76"/>
      <c r="B81" s="77"/>
      <c r="C81" s="17" t="s">
        <v>9</v>
      </c>
      <c r="D81" s="69">
        <v>658</v>
      </c>
      <c r="E81" s="31"/>
      <c r="F81" s="74"/>
      <c r="G81" s="74"/>
    </row>
    <row r="82" spans="1:7" s="73" customFormat="1" x14ac:dyDescent="0.2">
      <c r="A82" s="9">
        <v>2300</v>
      </c>
      <c r="B82" s="77"/>
      <c r="C82" s="9" t="s">
        <v>65</v>
      </c>
      <c r="D82" s="17">
        <v>658</v>
      </c>
      <c r="E82" s="31"/>
      <c r="F82" s="74"/>
      <c r="G82" s="74"/>
    </row>
    <row r="83" spans="1:7" s="73" customFormat="1" ht="25.5" x14ac:dyDescent="0.2">
      <c r="A83" s="62" t="s">
        <v>31</v>
      </c>
      <c r="B83" s="77" t="s">
        <v>37</v>
      </c>
      <c r="C83" s="7" t="s">
        <v>87</v>
      </c>
      <c r="D83" s="78"/>
      <c r="E83" s="31"/>
      <c r="F83" s="74"/>
      <c r="G83" s="74"/>
    </row>
    <row r="84" spans="1:7" s="73" customFormat="1" x14ac:dyDescent="0.2">
      <c r="A84" s="76"/>
      <c r="B84" s="77"/>
      <c r="C84" s="17" t="s">
        <v>9</v>
      </c>
      <c r="D84" s="69">
        <v>539</v>
      </c>
      <c r="E84" s="74"/>
      <c r="F84" s="74"/>
      <c r="G84" s="74"/>
    </row>
    <row r="85" spans="1:7" s="73" customFormat="1" x14ac:dyDescent="0.2">
      <c r="A85" s="9">
        <v>2300</v>
      </c>
      <c r="B85" s="77"/>
      <c r="C85" s="9" t="s">
        <v>65</v>
      </c>
      <c r="D85" s="17">
        <v>539</v>
      </c>
      <c r="E85" s="74"/>
      <c r="F85" s="74"/>
      <c r="G85" s="74"/>
    </row>
    <row r="86" spans="1:7" s="73" customFormat="1" ht="25.5" x14ac:dyDescent="0.2">
      <c r="A86" s="62" t="s">
        <v>31</v>
      </c>
      <c r="B86" s="77" t="s">
        <v>37</v>
      </c>
      <c r="C86" s="7" t="s">
        <v>88</v>
      </c>
      <c r="D86" s="78"/>
      <c r="E86" s="31"/>
      <c r="F86" s="74"/>
      <c r="G86" s="74"/>
    </row>
    <row r="87" spans="1:7" s="73" customFormat="1" x14ac:dyDescent="0.2">
      <c r="A87" s="76"/>
      <c r="B87" s="77"/>
      <c r="C87" s="17" t="s">
        <v>9</v>
      </c>
      <c r="D87" s="69">
        <v>532</v>
      </c>
      <c r="E87" s="31"/>
      <c r="F87" s="74"/>
      <c r="G87" s="74"/>
    </row>
    <row r="88" spans="1:7" s="73" customFormat="1" x14ac:dyDescent="0.2">
      <c r="A88" s="9">
        <v>2300</v>
      </c>
      <c r="B88" s="77"/>
      <c r="C88" s="9" t="s">
        <v>65</v>
      </c>
      <c r="D88" s="17">
        <v>532</v>
      </c>
      <c r="E88" s="31"/>
      <c r="F88" s="74"/>
      <c r="G88" s="74"/>
    </row>
    <row r="89" spans="1:7" s="73" customFormat="1" ht="25.5" x14ac:dyDescent="0.2">
      <c r="A89" s="62" t="s">
        <v>31</v>
      </c>
      <c r="B89" s="77" t="s">
        <v>30</v>
      </c>
      <c r="C89" s="7" t="s">
        <v>89</v>
      </c>
      <c r="D89" s="78"/>
      <c r="E89" s="31"/>
      <c r="F89" s="74"/>
      <c r="G89" s="74"/>
    </row>
    <row r="90" spans="1:7" s="73" customFormat="1" x14ac:dyDescent="0.2">
      <c r="A90" s="76"/>
      <c r="B90" s="77"/>
      <c r="C90" s="17" t="s">
        <v>9</v>
      </c>
      <c r="D90" s="69">
        <v>700</v>
      </c>
      <c r="E90" s="31"/>
      <c r="F90" s="74"/>
      <c r="G90" s="74"/>
    </row>
    <row r="91" spans="1:7" s="73" customFormat="1" x14ac:dyDescent="0.2">
      <c r="A91" s="9">
        <v>2300</v>
      </c>
      <c r="B91" s="77"/>
      <c r="C91" s="9" t="s">
        <v>65</v>
      </c>
      <c r="D91" s="17">
        <v>700</v>
      </c>
      <c r="E91" s="31"/>
      <c r="F91" s="74"/>
      <c r="G91" s="74"/>
    </row>
    <row r="92" spans="1:7" s="73" customFormat="1" ht="25.5" x14ac:dyDescent="0.2">
      <c r="A92" s="62" t="s">
        <v>31</v>
      </c>
      <c r="B92" s="77" t="s">
        <v>50</v>
      </c>
      <c r="C92" s="7" t="s">
        <v>90</v>
      </c>
      <c r="D92" s="78"/>
      <c r="E92" s="31"/>
      <c r="F92" s="74"/>
      <c r="G92" s="74"/>
    </row>
    <row r="93" spans="1:7" s="73" customFormat="1" x14ac:dyDescent="0.2">
      <c r="A93" s="76"/>
      <c r="B93" s="77"/>
      <c r="C93" s="17" t="s">
        <v>9</v>
      </c>
      <c r="D93" s="69">
        <v>413</v>
      </c>
      <c r="E93" s="31"/>
      <c r="F93" s="74"/>
      <c r="G93" s="74"/>
    </row>
    <row r="94" spans="1:7" s="73" customFormat="1" x14ac:dyDescent="0.2">
      <c r="A94" s="9">
        <v>2300</v>
      </c>
      <c r="B94" s="77"/>
      <c r="C94" s="9" t="s">
        <v>65</v>
      </c>
      <c r="D94" s="17">
        <v>413</v>
      </c>
      <c r="E94" s="31"/>
      <c r="F94" s="74"/>
      <c r="G94" s="74"/>
    </row>
    <row r="95" spans="1:7" s="73" customFormat="1" ht="25.5" x14ac:dyDescent="0.2">
      <c r="A95" s="62" t="s">
        <v>31</v>
      </c>
      <c r="B95" s="77" t="s">
        <v>33</v>
      </c>
      <c r="C95" s="7" t="s">
        <v>91</v>
      </c>
      <c r="D95" s="78"/>
      <c r="E95" s="33"/>
      <c r="F95" s="74"/>
      <c r="G95" s="74"/>
    </row>
    <row r="96" spans="1:7" s="73" customFormat="1" x14ac:dyDescent="0.2">
      <c r="A96" s="76"/>
      <c r="B96" s="77"/>
      <c r="C96" s="17" t="s">
        <v>9</v>
      </c>
      <c r="D96" s="69">
        <v>413</v>
      </c>
      <c r="E96" s="33"/>
      <c r="F96" s="74"/>
      <c r="G96" s="74"/>
    </row>
    <row r="97" spans="1:7" s="73" customFormat="1" x14ac:dyDescent="0.2">
      <c r="A97" s="9">
        <v>2300</v>
      </c>
      <c r="B97" s="77"/>
      <c r="C97" s="9" t="s">
        <v>65</v>
      </c>
      <c r="D97" s="17">
        <v>413</v>
      </c>
      <c r="E97" s="33"/>
      <c r="F97" s="74"/>
      <c r="G97" s="74"/>
    </row>
    <row r="98" spans="1:7" s="73" customFormat="1" ht="25.5" x14ac:dyDescent="0.2">
      <c r="A98" s="62" t="s">
        <v>31</v>
      </c>
      <c r="B98" s="77" t="s">
        <v>32</v>
      </c>
      <c r="C98" s="7" t="s">
        <v>92</v>
      </c>
      <c r="D98" s="78"/>
      <c r="E98" s="33"/>
      <c r="F98" s="74"/>
      <c r="G98" s="74"/>
    </row>
    <row r="99" spans="1:7" s="73" customFormat="1" x14ac:dyDescent="0.2">
      <c r="A99" s="76"/>
      <c r="B99" s="77"/>
      <c r="C99" s="17" t="s">
        <v>9</v>
      </c>
      <c r="D99" s="69">
        <v>413</v>
      </c>
      <c r="E99" s="80"/>
      <c r="F99" s="74"/>
      <c r="G99" s="74"/>
    </row>
    <row r="100" spans="1:7" s="73" customFormat="1" x14ac:dyDescent="0.2">
      <c r="A100" s="9">
        <v>2300</v>
      </c>
      <c r="B100" s="77"/>
      <c r="C100" s="9" t="s">
        <v>65</v>
      </c>
      <c r="D100" s="17">
        <v>413</v>
      </c>
      <c r="E100" s="80"/>
      <c r="F100" s="74"/>
      <c r="G100" s="74"/>
    </row>
    <row r="101" spans="1:7" s="73" customFormat="1" ht="25.5" x14ac:dyDescent="0.2">
      <c r="A101" s="62" t="s">
        <v>31</v>
      </c>
      <c r="B101" s="77" t="s">
        <v>51</v>
      </c>
      <c r="C101" s="7" t="s">
        <v>93</v>
      </c>
      <c r="D101" s="78"/>
      <c r="E101" s="74"/>
      <c r="F101" s="74"/>
      <c r="G101" s="74"/>
    </row>
    <row r="102" spans="1:7" s="73" customFormat="1" x14ac:dyDescent="0.2">
      <c r="A102" s="76"/>
      <c r="B102" s="77"/>
      <c r="C102" s="17" t="s">
        <v>9</v>
      </c>
      <c r="D102" s="69">
        <v>693</v>
      </c>
      <c r="E102" s="31"/>
      <c r="F102" s="74"/>
      <c r="G102" s="74"/>
    </row>
    <row r="103" spans="1:7" s="73" customFormat="1" x14ac:dyDescent="0.2">
      <c r="A103" s="9">
        <v>2300</v>
      </c>
      <c r="B103" s="77"/>
      <c r="C103" s="9" t="s">
        <v>65</v>
      </c>
      <c r="D103" s="17">
        <v>693</v>
      </c>
      <c r="E103" s="31"/>
      <c r="F103" s="74"/>
      <c r="G103" s="74"/>
    </row>
    <row r="104" spans="1:7" s="73" customFormat="1" ht="25.5" x14ac:dyDescent="0.2">
      <c r="A104" s="62" t="s">
        <v>31</v>
      </c>
      <c r="B104" s="77" t="s">
        <v>52</v>
      </c>
      <c r="C104" s="7" t="s">
        <v>94</v>
      </c>
      <c r="D104" s="78"/>
      <c r="E104" s="31"/>
      <c r="F104" s="74"/>
      <c r="G104" s="74"/>
    </row>
    <row r="105" spans="1:7" s="73" customFormat="1" x14ac:dyDescent="0.2">
      <c r="A105" s="76"/>
      <c r="B105" s="77"/>
      <c r="C105" s="17" t="s">
        <v>9</v>
      </c>
      <c r="D105" s="69">
        <v>280</v>
      </c>
      <c r="E105" s="31"/>
      <c r="F105" s="74"/>
      <c r="G105" s="74"/>
    </row>
    <row r="106" spans="1:7" s="73" customFormat="1" x14ac:dyDescent="0.2">
      <c r="A106" s="9">
        <v>2300</v>
      </c>
      <c r="B106" s="77"/>
      <c r="C106" s="9" t="s">
        <v>65</v>
      </c>
      <c r="D106" s="17">
        <v>280</v>
      </c>
      <c r="E106" s="31"/>
      <c r="F106" s="74"/>
      <c r="G106" s="74"/>
    </row>
    <row r="107" spans="1:7" s="73" customFormat="1" ht="25.5" x14ac:dyDescent="0.2">
      <c r="A107" s="62" t="s">
        <v>31</v>
      </c>
      <c r="B107" s="77" t="s">
        <v>34</v>
      </c>
      <c r="C107" s="7" t="s">
        <v>95</v>
      </c>
      <c r="D107" s="78"/>
      <c r="E107" s="31"/>
      <c r="F107" s="74"/>
      <c r="G107" s="74"/>
    </row>
    <row r="108" spans="1:7" s="73" customFormat="1" x14ac:dyDescent="0.2">
      <c r="A108" s="76"/>
      <c r="B108" s="77"/>
      <c r="C108" s="17" t="s">
        <v>9</v>
      </c>
      <c r="D108" s="69">
        <v>1162</v>
      </c>
      <c r="E108" s="74"/>
      <c r="F108" s="74"/>
      <c r="G108" s="74"/>
    </row>
    <row r="109" spans="1:7" s="73" customFormat="1" x14ac:dyDescent="0.2">
      <c r="A109" s="9">
        <v>2300</v>
      </c>
      <c r="B109" s="77"/>
      <c r="C109" s="9" t="s">
        <v>65</v>
      </c>
      <c r="D109" s="17">
        <v>1162</v>
      </c>
      <c r="E109" s="74"/>
      <c r="F109" s="74"/>
      <c r="G109" s="74"/>
    </row>
    <row r="110" spans="1:7" s="73" customFormat="1" ht="25.5" x14ac:dyDescent="0.2">
      <c r="A110" s="62" t="s">
        <v>31</v>
      </c>
      <c r="B110" s="77" t="s">
        <v>27</v>
      </c>
      <c r="C110" s="7" t="s">
        <v>96</v>
      </c>
      <c r="D110" s="78"/>
      <c r="E110" s="31"/>
      <c r="F110" s="74"/>
      <c r="G110" s="74"/>
    </row>
    <row r="111" spans="1:7" s="73" customFormat="1" x14ac:dyDescent="0.2">
      <c r="A111" s="76"/>
      <c r="B111" s="77"/>
      <c r="C111" s="17" t="s">
        <v>9</v>
      </c>
      <c r="D111" s="69">
        <v>1841</v>
      </c>
      <c r="E111" s="31"/>
      <c r="F111" s="74"/>
      <c r="G111" s="74"/>
    </row>
    <row r="112" spans="1:7" s="73" customFormat="1" x14ac:dyDescent="0.2">
      <c r="A112" s="9">
        <v>2300</v>
      </c>
      <c r="B112" s="77"/>
      <c r="C112" s="9" t="s">
        <v>65</v>
      </c>
      <c r="D112" s="17">
        <v>1841</v>
      </c>
      <c r="E112" s="31"/>
      <c r="F112" s="74"/>
      <c r="G112" s="74"/>
    </row>
    <row r="113" spans="1:7" s="73" customFormat="1" ht="25.5" x14ac:dyDescent="0.2">
      <c r="A113" s="62" t="s">
        <v>31</v>
      </c>
      <c r="B113" s="77" t="s">
        <v>27</v>
      </c>
      <c r="C113" s="7" t="s">
        <v>97</v>
      </c>
      <c r="D113" s="78"/>
      <c r="E113" s="31"/>
      <c r="F113" s="74"/>
      <c r="G113" s="74"/>
    </row>
    <row r="114" spans="1:7" s="73" customFormat="1" x14ac:dyDescent="0.2">
      <c r="A114" s="76"/>
      <c r="B114" s="77"/>
      <c r="C114" s="17" t="s">
        <v>9</v>
      </c>
      <c r="D114" s="69">
        <v>6622</v>
      </c>
      <c r="E114" s="31"/>
      <c r="F114" s="74"/>
      <c r="G114" s="74"/>
    </row>
    <row r="115" spans="1:7" s="73" customFormat="1" x14ac:dyDescent="0.2">
      <c r="A115" s="9">
        <v>2300</v>
      </c>
      <c r="B115" s="77"/>
      <c r="C115" s="9" t="s">
        <v>65</v>
      </c>
      <c r="D115" s="17">
        <v>6622</v>
      </c>
      <c r="E115" s="31"/>
      <c r="F115" s="74"/>
      <c r="G115" s="74"/>
    </row>
    <row r="116" spans="1:7" s="73" customFormat="1" x14ac:dyDescent="0.2">
      <c r="A116" s="76" t="s">
        <v>55</v>
      </c>
      <c r="B116" s="9" t="s">
        <v>15</v>
      </c>
      <c r="C116" s="4" t="s">
        <v>98</v>
      </c>
      <c r="D116" s="77"/>
      <c r="E116" s="31"/>
      <c r="F116" s="74"/>
      <c r="G116" s="74"/>
    </row>
    <row r="117" spans="1:7" s="73" customFormat="1" x14ac:dyDescent="0.2">
      <c r="A117" s="76"/>
      <c r="B117" s="77"/>
      <c r="C117" s="17" t="s">
        <v>9</v>
      </c>
      <c r="D117" s="69">
        <f>D118</f>
        <v>11213</v>
      </c>
      <c r="E117" s="31"/>
      <c r="F117" s="74"/>
      <c r="G117" s="74"/>
    </row>
    <row r="118" spans="1:7" s="73" customFormat="1" x14ac:dyDescent="0.2">
      <c r="A118" s="9">
        <v>2200</v>
      </c>
      <c r="B118" s="77"/>
      <c r="C118" s="9" t="s">
        <v>99</v>
      </c>
      <c r="D118" s="17">
        <v>11213</v>
      </c>
      <c r="E118" s="31"/>
      <c r="F118" s="74"/>
      <c r="G118" s="74"/>
    </row>
    <row r="119" spans="1:7" s="73" customFormat="1" ht="28.5" customHeight="1" x14ac:dyDescent="0.2">
      <c r="A119" s="62" t="s">
        <v>31</v>
      </c>
      <c r="B119" s="77" t="s">
        <v>15</v>
      </c>
      <c r="C119" s="7" t="s">
        <v>101</v>
      </c>
      <c r="D119" s="78"/>
      <c r="E119" s="33"/>
      <c r="F119" s="74"/>
      <c r="G119" s="74"/>
    </row>
    <row r="120" spans="1:7" s="73" customFormat="1" x14ac:dyDescent="0.2">
      <c r="A120" s="76"/>
      <c r="B120" s="77"/>
      <c r="C120" s="17" t="s">
        <v>9</v>
      </c>
      <c r="D120" s="69">
        <f>SUM(D121:D125)</f>
        <v>31535</v>
      </c>
      <c r="E120" s="33"/>
      <c r="F120" s="74"/>
      <c r="G120" s="74"/>
    </row>
    <row r="121" spans="1:7" s="73" customFormat="1" x14ac:dyDescent="0.2">
      <c r="A121" s="76">
        <v>1100</v>
      </c>
      <c r="B121" s="77"/>
      <c r="C121" s="17" t="s">
        <v>58</v>
      </c>
      <c r="D121" s="83">
        <v>12277</v>
      </c>
      <c r="E121" s="33"/>
      <c r="F121" s="74"/>
      <c r="G121" s="74"/>
    </row>
    <row r="122" spans="1:7" s="73" customFormat="1" x14ac:dyDescent="0.2">
      <c r="A122" s="76">
        <v>1200</v>
      </c>
      <c r="B122" s="77"/>
      <c r="C122" s="17" t="s">
        <v>59</v>
      </c>
      <c r="D122" s="83">
        <v>2958</v>
      </c>
      <c r="E122" s="33"/>
      <c r="F122" s="74"/>
      <c r="G122" s="74"/>
    </row>
    <row r="123" spans="1:7" s="73" customFormat="1" x14ac:dyDescent="0.2">
      <c r="A123" s="76">
        <v>2100</v>
      </c>
      <c r="B123" s="77"/>
      <c r="C123" s="17" t="s">
        <v>100</v>
      </c>
      <c r="D123" s="83">
        <v>300</v>
      </c>
      <c r="E123" s="33"/>
      <c r="F123" s="74"/>
      <c r="G123" s="74"/>
    </row>
    <row r="124" spans="1:7" s="73" customFormat="1" x14ac:dyDescent="0.2">
      <c r="A124" s="76">
        <v>2200</v>
      </c>
      <c r="B124" s="77"/>
      <c r="C124" s="17" t="s">
        <v>29</v>
      </c>
      <c r="D124" s="83">
        <v>6000</v>
      </c>
      <c r="E124" s="33"/>
      <c r="F124" s="74"/>
      <c r="G124" s="74"/>
    </row>
    <row r="125" spans="1:7" s="73" customFormat="1" x14ac:dyDescent="0.2">
      <c r="A125" s="76">
        <v>2300</v>
      </c>
      <c r="B125" s="77"/>
      <c r="C125" s="17" t="s">
        <v>65</v>
      </c>
      <c r="D125" s="83">
        <v>10000</v>
      </c>
      <c r="E125" s="33"/>
      <c r="F125" s="74"/>
      <c r="G125" s="74"/>
    </row>
    <row r="126" spans="1:7" s="73" customFormat="1" ht="25.5" x14ac:dyDescent="0.2">
      <c r="A126" s="76" t="s">
        <v>31</v>
      </c>
      <c r="B126" s="77" t="s">
        <v>27</v>
      </c>
      <c r="C126" s="78" t="s">
        <v>102</v>
      </c>
      <c r="D126" s="69"/>
      <c r="E126" s="33"/>
      <c r="F126" s="74"/>
      <c r="G126" s="74"/>
    </row>
    <row r="127" spans="1:7" s="73" customFormat="1" x14ac:dyDescent="0.2">
      <c r="A127" s="76"/>
      <c r="B127" s="77"/>
      <c r="C127" s="17" t="s">
        <v>9</v>
      </c>
      <c r="D127" s="69">
        <f>SUM(D128:D129)</f>
        <v>18393</v>
      </c>
      <c r="E127" s="33"/>
      <c r="F127" s="74"/>
      <c r="G127" s="74"/>
    </row>
    <row r="128" spans="1:7" s="73" customFormat="1" x14ac:dyDescent="0.2">
      <c r="A128" s="76">
        <v>2100</v>
      </c>
      <c r="B128" s="77"/>
      <c r="C128" s="17" t="s">
        <v>100</v>
      </c>
      <c r="D128" s="83">
        <v>8000</v>
      </c>
      <c r="E128" s="33"/>
      <c r="F128" s="74"/>
      <c r="G128" s="74"/>
    </row>
    <row r="129" spans="1:7" s="73" customFormat="1" x14ac:dyDescent="0.2">
      <c r="A129" s="76">
        <v>2200</v>
      </c>
      <c r="B129" s="77"/>
      <c r="C129" s="17" t="s">
        <v>29</v>
      </c>
      <c r="D129" s="17">
        <v>10393</v>
      </c>
      <c r="E129" s="33"/>
      <c r="F129" s="74"/>
      <c r="G129" s="74"/>
    </row>
    <row r="130" spans="1:7" s="73" customFormat="1" ht="38.25" x14ac:dyDescent="0.2">
      <c r="A130" s="76" t="s">
        <v>103</v>
      </c>
      <c r="B130" s="77" t="s">
        <v>15</v>
      </c>
      <c r="C130" s="78" t="s">
        <v>104</v>
      </c>
      <c r="D130" s="17"/>
      <c r="E130" s="33"/>
      <c r="F130" s="74"/>
      <c r="G130" s="74"/>
    </row>
    <row r="131" spans="1:7" s="73" customFormat="1" x14ac:dyDescent="0.2">
      <c r="A131" s="76"/>
      <c r="B131" s="77"/>
      <c r="C131" s="17" t="s">
        <v>9</v>
      </c>
      <c r="D131" s="78">
        <f>D132</f>
        <v>241231</v>
      </c>
      <c r="E131" s="33"/>
      <c r="F131" s="74"/>
      <c r="G131" s="74"/>
    </row>
    <row r="132" spans="1:7" s="73" customFormat="1" x14ac:dyDescent="0.2">
      <c r="A132" s="76">
        <v>5200</v>
      </c>
      <c r="B132" s="77"/>
      <c r="C132" s="17" t="s">
        <v>80</v>
      </c>
      <c r="D132" s="17">
        <v>241231</v>
      </c>
      <c r="E132" s="33"/>
      <c r="F132" s="74"/>
      <c r="G132" s="74"/>
    </row>
    <row r="133" spans="1:7" s="73" customFormat="1" ht="25.5" x14ac:dyDescent="0.2">
      <c r="A133" s="62" t="s">
        <v>31</v>
      </c>
      <c r="B133" s="77" t="s">
        <v>15</v>
      </c>
      <c r="C133" s="7" t="s">
        <v>105</v>
      </c>
      <c r="D133" s="78"/>
      <c r="E133" s="33"/>
      <c r="F133" s="74"/>
      <c r="G133" s="74"/>
    </row>
    <row r="134" spans="1:7" s="73" customFormat="1" x14ac:dyDescent="0.2">
      <c r="A134" s="76"/>
      <c r="B134" s="77"/>
      <c r="C134" s="17" t="s">
        <v>9</v>
      </c>
      <c r="D134" s="69">
        <f>SUM(D135:D138)</f>
        <v>35688</v>
      </c>
      <c r="E134" s="33"/>
      <c r="F134" s="74"/>
      <c r="G134" s="74"/>
    </row>
    <row r="135" spans="1:7" s="73" customFormat="1" x14ac:dyDescent="0.2">
      <c r="A135" s="76">
        <v>1100</v>
      </c>
      <c r="B135" s="77"/>
      <c r="C135" s="17" t="s">
        <v>58</v>
      </c>
      <c r="D135" s="83">
        <v>16117</v>
      </c>
      <c r="E135" s="33"/>
      <c r="F135" s="74"/>
      <c r="G135" s="74"/>
    </row>
    <row r="136" spans="1:7" s="73" customFormat="1" x14ac:dyDescent="0.2">
      <c r="A136" s="76">
        <v>1200</v>
      </c>
      <c r="B136" s="77"/>
      <c r="C136" s="17" t="s">
        <v>59</v>
      </c>
      <c r="D136" s="83">
        <v>3883</v>
      </c>
      <c r="E136" s="33"/>
      <c r="F136" s="74"/>
      <c r="G136" s="74"/>
    </row>
    <row r="137" spans="1:7" s="73" customFormat="1" x14ac:dyDescent="0.2">
      <c r="A137" s="76">
        <v>2200</v>
      </c>
      <c r="B137" s="77"/>
      <c r="C137" s="17" t="s">
        <v>29</v>
      </c>
      <c r="D137" s="83">
        <v>15000</v>
      </c>
      <c r="E137" s="33"/>
      <c r="F137" s="74"/>
      <c r="G137" s="74"/>
    </row>
    <row r="138" spans="1:7" s="73" customFormat="1" x14ac:dyDescent="0.2">
      <c r="A138" s="76">
        <v>2300</v>
      </c>
      <c r="B138" s="77"/>
      <c r="C138" s="17" t="s">
        <v>65</v>
      </c>
      <c r="D138" s="83">
        <v>688</v>
      </c>
      <c r="E138" s="33"/>
      <c r="F138" s="74"/>
      <c r="G138" s="74"/>
    </row>
    <row r="139" spans="1:7" s="73" customFormat="1" ht="38.25" x14ac:dyDescent="0.2">
      <c r="A139" s="76" t="s">
        <v>31</v>
      </c>
      <c r="B139" s="77" t="s">
        <v>15</v>
      </c>
      <c r="C139" s="78" t="s">
        <v>106</v>
      </c>
      <c r="D139" s="17"/>
      <c r="E139" s="33"/>
      <c r="F139" s="74"/>
      <c r="G139" s="74"/>
    </row>
    <row r="140" spans="1:7" s="73" customFormat="1" x14ac:dyDescent="0.2">
      <c r="A140" s="76"/>
      <c r="B140" s="77"/>
      <c r="C140" s="17" t="s">
        <v>9</v>
      </c>
      <c r="D140" s="78">
        <f>D141</f>
        <v>571226</v>
      </c>
      <c r="E140" s="33"/>
      <c r="F140" s="74"/>
      <c r="G140" s="74"/>
    </row>
    <row r="141" spans="1:7" s="73" customFormat="1" x14ac:dyDescent="0.2">
      <c r="A141" s="76">
        <v>5200</v>
      </c>
      <c r="B141" s="77"/>
      <c r="C141" s="17" t="s">
        <v>80</v>
      </c>
      <c r="D141" s="17">
        <v>571226</v>
      </c>
      <c r="E141" s="33"/>
      <c r="F141" s="74"/>
      <c r="G141" s="74"/>
    </row>
    <row r="142" spans="1:7" s="73" customFormat="1" ht="28.5" customHeight="1" x14ac:dyDescent="0.2">
      <c r="A142" s="62" t="s">
        <v>31</v>
      </c>
      <c r="B142" s="77" t="s">
        <v>15</v>
      </c>
      <c r="C142" s="7" t="s">
        <v>107</v>
      </c>
      <c r="D142" s="78"/>
      <c r="E142" s="33"/>
      <c r="F142" s="74"/>
      <c r="G142" s="74"/>
    </row>
    <row r="143" spans="1:7" s="73" customFormat="1" x14ac:dyDescent="0.2">
      <c r="A143" s="76"/>
      <c r="B143" s="77"/>
      <c r="C143" s="17" t="s">
        <v>9</v>
      </c>
      <c r="D143" s="69">
        <f>SUM(D144:D146)</f>
        <v>48181</v>
      </c>
      <c r="E143" s="33"/>
      <c r="F143" s="74"/>
      <c r="G143" s="74"/>
    </row>
    <row r="144" spans="1:7" s="73" customFormat="1" x14ac:dyDescent="0.2">
      <c r="A144" s="76">
        <v>1100</v>
      </c>
      <c r="B144" s="77"/>
      <c r="C144" s="17" t="s">
        <v>58</v>
      </c>
      <c r="D144" s="83">
        <v>22677</v>
      </c>
      <c r="E144" s="33"/>
      <c r="F144" s="74"/>
      <c r="G144" s="74"/>
    </row>
    <row r="145" spans="1:7" s="73" customFormat="1" x14ac:dyDescent="0.2">
      <c r="A145" s="76">
        <v>1200</v>
      </c>
      <c r="B145" s="77"/>
      <c r="C145" s="17" t="s">
        <v>59</v>
      </c>
      <c r="D145" s="83">
        <v>5464</v>
      </c>
      <c r="E145" s="33"/>
      <c r="F145" s="74"/>
      <c r="G145" s="74"/>
    </row>
    <row r="146" spans="1:7" s="73" customFormat="1" x14ac:dyDescent="0.2">
      <c r="A146" s="76">
        <v>2200</v>
      </c>
      <c r="B146" s="77"/>
      <c r="C146" s="17" t="s">
        <v>29</v>
      </c>
      <c r="D146" s="83">
        <v>20040</v>
      </c>
      <c r="E146" s="33"/>
      <c r="F146" s="74"/>
      <c r="G146" s="74"/>
    </row>
    <row r="147" spans="1:7" s="73" customFormat="1" ht="25.5" x14ac:dyDescent="0.2">
      <c r="A147" s="76" t="s">
        <v>31</v>
      </c>
      <c r="B147" s="77" t="s">
        <v>27</v>
      </c>
      <c r="C147" s="78" t="s">
        <v>108</v>
      </c>
      <c r="D147" s="69"/>
      <c r="E147" s="33"/>
      <c r="F147" s="74"/>
      <c r="G147" s="74"/>
    </row>
    <row r="148" spans="1:7" s="73" customFormat="1" x14ac:dyDescent="0.2">
      <c r="A148" s="76"/>
      <c r="B148" s="77"/>
      <c r="C148" s="17" t="s">
        <v>9</v>
      </c>
      <c r="D148" s="69">
        <f>SUM(D149:D151)</f>
        <v>15635</v>
      </c>
      <c r="E148" s="33"/>
      <c r="F148" s="74"/>
      <c r="G148" s="74"/>
    </row>
    <row r="149" spans="1:7" s="73" customFormat="1" x14ac:dyDescent="0.2">
      <c r="A149" s="76">
        <v>2100</v>
      </c>
      <c r="B149" s="77"/>
      <c r="C149" s="17" t="s">
        <v>100</v>
      </c>
      <c r="D149" s="83">
        <v>2000</v>
      </c>
      <c r="E149" s="33"/>
      <c r="F149" s="74"/>
      <c r="G149" s="74"/>
    </row>
    <row r="150" spans="1:7" s="73" customFormat="1" x14ac:dyDescent="0.2">
      <c r="A150" s="76">
        <v>2200</v>
      </c>
      <c r="B150" s="77"/>
      <c r="C150" s="17" t="s">
        <v>29</v>
      </c>
      <c r="D150" s="17">
        <v>12635</v>
      </c>
      <c r="E150" s="33"/>
      <c r="F150" s="74"/>
      <c r="G150" s="74"/>
    </row>
    <row r="151" spans="1:7" s="73" customFormat="1" x14ac:dyDescent="0.2">
      <c r="A151" s="76">
        <v>2300</v>
      </c>
      <c r="B151" s="77"/>
      <c r="C151" s="17" t="s">
        <v>65</v>
      </c>
      <c r="D151" s="83">
        <v>1000</v>
      </c>
      <c r="E151" s="33"/>
      <c r="F151" s="74"/>
      <c r="G151" s="74"/>
    </row>
    <row r="152" spans="1:7" s="73" customFormat="1" x14ac:dyDescent="0.2">
      <c r="A152" s="62" t="s">
        <v>31</v>
      </c>
      <c r="B152" s="77" t="s">
        <v>15</v>
      </c>
      <c r="C152" s="7" t="s">
        <v>109</v>
      </c>
      <c r="D152" s="78"/>
      <c r="E152" s="33"/>
      <c r="F152" s="74"/>
      <c r="G152" s="74"/>
    </row>
    <row r="153" spans="1:7" s="73" customFormat="1" x14ac:dyDescent="0.2">
      <c r="A153" s="76"/>
      <c r="B153" s="77"/>
      <c r="C153" s="17" t="s">
        <v>9</v>
      </c>
      <c r="D153" s="69">
        <f>SUM(D154:D156)</f>
        <v>29120</v>
      </c>
      <c r="E153" s="33"/>
      <c r="F153" s="74"/>
      <c r="G153" s="74"/>
    </row>
    <row r="154" spans="1:7" s="73" customFormat="1" x14ac:dyDescent="0.2">
      <c r="A154" s="76">
        <v>1100</v>
      </c>
      <c r="B154" s="77"/>
      <c r="C154" s="17" t="s">
        <v>58</v>
      </c>
      <c r="D154" s="83">
        <v>600</v>
      </c>
      <c r="E154" s="33"/>
      <c r="F154" s="74"/>
      <c r="G154" s="74"/>
    </row>
    <row r="155" spans="1:7" s="73" customFormat="1" x14ac:dyDescent="0.2">
      <c r="A155" s="76">
        <v>1200</v>
      </c>
      <c r="B155" s="77"/>
      <c r="C155" s="17" t="s">
        <v>59</v>
      </c>
      <c r="D155" s="83">
        <v>145</v>
      </c>
      <c r="E155" s="33"/>
      <c r="F155" s="74"/>
      <c r="G155" s="74"/>
    </row>
    <row r="156" spans="1:7" s="73" customFormat="1" x14ac:dyDescent="0.2">
      <c r="A156" s="76">
        <v>2200</v>
      </c>
      <c r="B156" s="77"/>
      <c r="C156" s="17" t="s">
        <v>29</v>
      </c>
      <c r="D156" s="83">
        <v>28375</v>
      </c>
      <c r="E156" s="33"/>
      <c r="F156" s="74"/>
      <c r="G156" s="74"/>
    </row>
    <row r="157" spans="1:7" s="73" customFormat="1" ht="25.5" x14ac:dyDescent="0.2">
      <c r="A157" s="76" t="s">
        <v>57</v>
      </c>
      <c r="B157" s="77" t="s">
        <v>15</v>
      </c>
      <c r="C157" s="78" t="s">
        <v>110</v>
      </c>
      <c r="D157" s="83"/>
      <c r="E157" s="33"/>
      <c r="F157" s="74"/>
      <c r="G157" s="74"/>
    </row>
    <row r="158" spans="1:7" s="73" customFormat="1" x14ac:dyDescent="0.2">
      <c r="A158" s="76"/>
      <c r="B158" s="77"/>
      <c r="C158" s="17" t="s">
        <v>9</v>
      </c>
      <c r="D158" s="78">
        <f>D159</f>
        <v>57685</v>
      </c>
      <c r="E158" s="33"/>
      <c r="F158" s="74"/>
      <c r="G158" s="74"/>
    </row>
    <row r="159" spans="1:7" s="73" customFormat="1" x14ac:dyDescent="0.2">
      <c r="A159" s="76">
        <v>5200</v>
      </c>
      <c r="B159" s="77"/>
      <c r="C159" s="17" t="s">
        <v>80</v>
      </c>
      <c r="D159" s="17">
        <v>57685</v>
      </c>
      <c r="E159" s="33"/>
      <c r="F159" s="74"/>
      <c r="G159" s="74"/>
    </row>
    <row r="160" spans="1:7" s="73" customFormat="1" ht="25.5" x14ac:dyDescent="0.2">
      <c r="A160" s="76" t="s">
        <v>24</v>
      </c>
      <c r="B160" s="77" t="s">
        <v>15</v>
      </c>
      <c r="C160" s="78" t="s">
        <v>111</v>
      </c>
      <c r="D160" s="83"/>
      <c r="E160" s="33"/>
      <c r="F160" s="74"/>
      <c r="G160" s="74"/>
    </row>
    <row r="161" spans="1:7" s="73" customFormat="1" x14ac:dyDescent="0.2">
      <c r="A161" s="76"/>
      <c r="B161" s="77"/>
      <c r="C161" s="17" t="s">
        <v>9</v>
      </c>
      <c r="D161" s="78">
        <f>D162</f>
        <v>1635</v>
      </c>
      <c r="E161" s="33"/>
      <c r="F161" s="74"/>
      <c r="G161" s="74"/>
    </row>
    <row r="162" spans="1:7" s="73" customFormat="1" x14ac:dyDescent="0.2">
      <c r="A162" s="76">
        <v>5200</v>
      </c>
      <c r="B162" s="77"/>
      <c r="C162" s="17" t="s">
        <v>80</v>
      </c>
      <c r="D162" s="17">
        <v>1635</v>
      </c>
      <c r="E162" s="33"/>
      <c r="F162" s="74"/>
      <c r="G162" s="74"/>
    </row>
    <row r="163" spans="1:7" s="73" customFormat="1" ht="25.5" x14ac:dyDescent="0.2">
      <c r="A163" s="76" t="s">
        <v>24</v>
      </c>
      <c r="B163" s="77" t="s">
        <v>15</v>
      </c>
      <c r="C163" s="78" t="s">
        <v>112</v>
      </c>
      <c r="D163" s="83"/>
      <c r="E163" s="33"/>
      <c r="F163" s="74"/>
      <c r="G163" s="74"/>
    </row>
    <row r="164" spans="1:7" s="73" customFormat="1" x14ac:dyDescent="0.2">
      <c r="A164" s="76"/>
      <c r="B164" s="77"/>
      <c r="C164" s="17" t="s">
        <v>9</v>
      </c>
      <c r="D164" s="78">
        <f>D165</f>
        <v>17854</v>
      </c>
      <c r="E164" s="33"/>
      <c r="F164" s="74"/>
      <c r="G164" s="74"/>
    </row>
    <row r="165" spans="1:7" s="73" customFormat="1" x14ac:dyDescent="0.2">
      <c r="A165" s="76">
        <v>5200</v>
      </c>
      <c r="B165" s="77"/>
      <c r="C165" s="17" t="s">
        <v>80</v>
      </c>
      <c r="D165" s="17">
        <v>17854</v>
      </c>
      <c r="E165" s="33"/>
      <c r="F165" s="74"/>
      <c r="G165" s="74"/>
    </row>
    <row r="166" spans="1:7" s="73" customFormat="1" ht="25.5" x14ac:dyDescent="0.2">
      <c r="A166" s="76" t="s">
        <v>24</v>
      </c>
      <c r="B166" s="77" t="s">
        <v>15</v>
      </c>
      <c r="C166" s="78" t="s">
        <v>113</v>
      </c>
      <c r="D166" s="83"/>
      <c r="E166" s="33"/>
      <c r="F166" s="74"/>
      <c r="G166" s="74"/>
    </row>
    <row r="167" spans="1:7" s="73" customFormat="1" x14ac:dyDescent="0.2">
      <c r="A167" s="76"/>
      <c r="B167" s="77"/>
      <c r="C167" s="17" t="s">
        <v>9</v>
      </c>
      <c r="D167" s="78">
        <f>D168</f>
        <v>35894</v>
      </c>
      <c r="E167" s="33"/>
      <c r="F167" s="74"/>
      <c r="G167" s="74"/>
    </row>
    <row r="168" spans="1:7" s="73" customFormat="1" x14ac:dyDescent="0.2">
      <c r="A168" s="76">
        <v>5200</v>
      </c>
      <c r="B168" s="77"/>
      <c r="C168" s="17" t="s">
        <v>80</v>
      </c>
      <c r="D168" s="17">
        <v>35894</v>
      </c>
      <c r="E168" s="33"/>
      <c r="F168" s="74"/>
      <c r="G168" s="74"/>
    </row>
    <row r="169" spans="1:7" s="73" customFormat="1" ht="25.5" x14ac:dyDescent="0.2">
      <c r="A169" s="76" t="s">
        <v>31</v>
      </c>
      <c r="B169" s="77" t="s">
        <v>15</v>
      </c>
      <c r="C169" s="78" t="s">
        <v>114</v>
      </c>
      <c r="D169" s="17"/>
      <c r="E169" s="33"/>
      <c r="F169" s="74"/>
      <c r="G169" s="74"/>
    </row>
    <row r="170" spans="1:7" s="73" customFormat="1" x14ac:dyDescent="0.2">
      <c r="A170" s="76"/>
      <c r="B170" s="77"/>
      <c r="C170" s="17" t="s">
        <v>9</v>
      </c>
      <c r="D170" s="78">
        <f>D171</f>
        <v>2700</v>
      </c>
      <c r="E170" s="33"/>
      <c r="F170" s="74"/>
      <c r="G170" s="74"/>
    </row>
    <row r="171" spans="1:7" s="73" customFormat="1" x14ac:dyDescent="0.2">
      <c r="A171" s="76">
        <v>5200</v>
      </c>
      <c r="B171" s="77"/>
      <c r="C171" s="17" t="s">
        <v>80</v>
      </c>
      <c r="D171" s="17">
        <v>2700</v>
      </c>
      <c r="E171" s="33"/>
      <c r="F171" s="74"/>
      <c r="G171" s="74"/>
    </row>
    <row r="172" spans="1:7" s="73" customFormat="1" x14ac:dyDescent="0.2">
      <c r="A172" s="76" t="s">
        <v>57</v>
      </c>
      <c r="B172" s="77" t="s">
        <v>38</v>
      </c>
      <c r="C172" s="78" t="s">
        <v>115</v>
      </c>
      <c r="D172" s="17"/>
      <c r="E172" s="33"/>
      <c r="F172" s="74"/>
      <c r="G172" s="74"/>
    </row>
    <row r="173" spans="1:7" s="73" customFormat="1" x14ac:dyDescent="0.2">
      <c r="A173" s="76"/>
      <c r="B173" s="77"/>
      <c r="C173" s="17" t="s">
        <v>9</v>
      </c>
      <c r="D173" s="78">
        <f>D174</f>
        <v>2614</v>
      </c>
      <c r="E173" s="33"/>
      <c r="F173" s="74"/>
      <c r="G173" s="74"/>
    </row>
    <row r="174" spans="1:7" s="73" customFormat="1" x14ac:dyDescent="0.2">
      <c r="A174" s="76">
        <v>2200</v>
      </c>
      <c r="B174" s="77"/>
      <c r="C174" s="17" t="s">
        <v>29</v>
      </c>
      <c r="D174" s="17">
        <v>2614</v>
      </c>
      <c r="E174" s="33"/>
      <c r="F174" s="74"/>
      <c r="G174" s="74"/>
    </row>
    <row r="175" spans="1:7" s="73" customFormat="1" x14ac:dyDescent="0.2">
      <c r="A175" s="76" t="s">
        <v>28</v>
      </c>
      <c r="B175" s="77" t="s">
        <v>15</v>
      </c>
      <c r="C175" s="78" t="s">
        <v>116</v>
      </c>
      <c r="D175" s="17"/>
      <c r="E175" s="33"/>
      <c r="F175" s="74"/>
      <c r="G175" s="74"/>
    </row>
    <row r="176" spans="1:7" s="73" customFormat="1" x14ac:dyDescent="0.2">
      <c r="A176" s="76"/>
      <c r="B176" s="77"/>
      <c r="C176" s="17" t="s">
        <v>9</v>
      </c>
      <c r="D176" s="69">
        <f>SUM(D177:D178)</f>
        <v>2655</v>
      </c>
      <c r="E176" s="33"/>
      <c r="F176" s="74"/>
      <c r="G176" s="74"/>
    </row>
    <row r="177" spans="1:7" s="73" customFormat="1" x14ac:dyDescent="0.2">
      <c r="A177" s="76">
        <v>1100</v>
      </c>
      <c r="B177" s="77"/>
      <c r="C177" s="17" t="s">
        <v>58</v>
      </c>
      <c r="D177" s="83">
        <v>2188</v>
      </c>
      <c r="E177" s="33"/>
      <c r="F177" s="74"/>
      <c r="G177" s="74"/>
    </row>
    <row r="178" spans="1:7" s="73" customFormat="1" x14ac:dyDescent="0.2">
      <c r="A178" s="76">
        <v>1200</v>
      </c>
      <c r="B178" s="77"/>
      <c r="C178" s="17" t="s">
        <v>59</v>
      </c>
      <c r="D178" s="83">
        <v>467</v>
      </c>
      <c r="E178" s="33"/>
      <c r="F178" s="74"/>
      <c r="G178" s="74"/>
    </row>
    <row r="179" spans="1:7" s="73" customFormat="1" x14ac:dyDescent="0.2">
      <c r="A179" s="76" t="s">
        <v>57</v>
      </c>
      <c r="B179" s="77" t="s">
        <v>117</v>
      </c>
      <c r="C179" s="78" t="s">
        <v>118</v>
      </c>
      <c r="D179" s="83"/>
      <c r="E179" s="33"/>
      <c r="F179" s="74"/>
      <c r="G179" s="74"/>
    </row>
    <row r="180" spans="1:7" s="73" customFormat="1" x14ac:dyDescent="0.2">
      <c r="A180" s="76"/>
      <c r="B180" s="77"/>
      <c r="C180" s="17" t="s">
        <v>9</v>
      </c>
      <c r="D180" s="78">
        <f>D181</f>
        <v>100</v>
      </c>
      <c r="E180" s="33"/>
      <c r="F180" s="74"/>
      <c r="G180" s="74"/>
    </row>
    <row r="181" spans="1:7" s="73" customFormat="1" x14ac:dyDescent="0.2">
      <c r="A181" s="76">
        <v>2200</v>
      </c>
      <c r="B181" s="77"/>
      <c r="C181" s="17" t="s">
        <v>29</v>
      </c>
      <c r="D181" s="17">
        <v>100</v>
      </c>
      <c r="E181" s="33"/>
      <c r="F181" s="74"/>
      <c r="G181" s="74"/>
    </row>
    <row r="182" spans="1:7" s="73" customFormat="1" x14ac:dyDescent="0.2">
      <c r="A182" s="76" t="s">
        <v>57</v>
      </c>
      <c r="B182" s="77" t="s">
        <v>37</v>
      </c>
      <c r="C182" s="78" t="s">
        <v>120</v>
      </c>
      <c r="D182" s="83"/>
      <c r="E182" s="33"/>
      <c r="F182" s="74"/>
      <c r="G182" s="74"/>
    </row>
    <row r="183" spans="1:7" s="73" customFormat="1" ht="35.25" customHeight="1" x14ac:dyDescent="0.2">
      <c r="A183" s="76"/>
      <c r="B183" s="77"/>
      <c r="C183" s="17" t="s">
        <v>9</v>
      </c>
      <c r="D183" s="78">
        <f>D184</f>
        <v>200</v>
      </c>
      <c r="E183" s="87"/>
      <c r="F183" s="88"/>
      <c r="G183" s="74"/>
    </row>
    <row r="184" spans="1:7" s="73" customFormat="1" x14ac:dyDescent="0.2">
      <c r="A184" s="76">
        <v>2200</v>
      </c>
      <c r="B184" s="77"/>
      <c r="C184" s="17" t="s">
        <v>29</v>
      </c>
      <c r="D184" s="17">
        <v>200</v>
      </c>
      <c r="E184" s="33"/>
      <c r="F184" s="74"/>
      <c r="G184" s="74"/>
    </row>
    <row r="185" spans="1:7" s="73" customFormat="1" ht="25.5" x14ac:dyDescent="0.2">
      <c r="A185" s="76" t="s">
        <v>57</v>
      </c>
      <c r="B185" s="77" t="s">
        <v>15</v>
      </c>
      <c r="C185" s="78" t="s">
        <v>121</v>
      </c>
      <c r="D185" s="17"/>
      <c r="E185" s="33"/>
      <c r="F185" s="74"/>
      <c r="G185" s="74"/>
    </row>
    <row r="186" spans="1:7" s="73" customFormat="1" x14ac:dyDescent="0.2">
      <c r="A186" s="76"/>
      <c r="B186" s="77"/>
      <c r="C186" s="17" t="s">
        <v>9</v>
      </c>
      <c r="D186" s="78">
        <f>D187</f>
        <v>640</v>
      </c>
      <c r="E186" s="33"/>
      <c r="F186" s="74"/>
      <c r="G186" s="74"/>
    </row>
    <row r="187" spans="1:7" s="73" customFormat="1" x14ac:dyDescent="0.2">
      <c r="A187" s="76">
        <v>5200</v>
      </c>
      <c r="B187" s="77"/>
      <c r="C187" s="17" t="s">
        <v>80</v>
      </c>
      <c r="D187" s="17">
        <v>640</v>
      </c>
      <c r="E187" s="33"/>
      <c r="F187" s="74"/>
      <c r="G187" s="74"/>
    </row>
    <row r="188" spans="1:7" s="73" customFormat="1" x14ac:dyDescent="0.2">
      <c r="A188" s="76" t="s">
        <v>57</v>
      </c>
      <c r="B188" s="77" t="s">
        <v>27</v>
      </c>
      <c r="C188" s="78" t="s">
        <v>122</v>
      </c>
      <c r="D188" s="17"/>
      <c r="E188" s="33"/>
      <c r="F188" s="74"/>
      <c r="G188" s="74"/>
    </row>
    <row r="189" spans="1:7" s="73" customFormat="1" x14ac:dyDescent="0.2">
      <c r="A189" s="76"/>
      <c r="B189" s="77"/>
      <c r="C189" s="17" t="s">
        <v>9</v>
      </c>
      <c r="D189" s="78">
        <f>D190</f>
        <v>3651</v>
      </c>
      <c r="E189" s="33"/>
      <c r="F189" s="74"/>
      <c r="G189" s="74"/>
    </row>
    <row r="190" spans="1:7" s="73" customFormat="1" x14ac:dyDescent="0.2">
      <c r="A190" s="76">
        <v>2200</v>
      </c>
      <c r="B190" s="77"/>
      <c r="C190" s="17" t="s">
        <v>29</v>
      </c>
      <c r="D190" s="17">
        <v>3651</v>
      </c>
      <c r="E190" s="33"/>
      <c r="F190" s="74"/>
      <c r="G190" s="74"/>
    </row>
    <row r="191" spans="1:7" s="73" customFormat="1" ht="18" customHeight="1" x14ac:dyDescent="0.2">
      <c r="A191" s="76" t="s">
        <v>31</v>
      </c>
      <c r="B191" s="77" t="s">
        <v>15</v>
      </c>
      <c r="C191" s="78" t="s">
        <v>124</v>
      </c>
      <c r="D191" s="17"/>
      <c r="E191" s="33"/>
      <c r="F191" s="74"/>
      <c r="G191" s="74"/>
    </row>
    <row r="192" spans="1:7" s="73" customFormat="1" x14ac:dyDescent="0.2">
      <c r="A192" s="76"/>
      <c r="B192" s="77"/>
      <c r="C192" s="17" t="s">
        <v>9</v>
      </c>
      <c r="D192" s="78">
        <f>D193</f>
        <v>6583</v>
      </c>
      <c r="E192" s="33"/>
      <c r="F192" s="74"/>
      <c r="G192" s="74"/>
    </row>
    <row r="193" spans="1:14" s="73" customFormat="1" x14ac:dyDescent="0.2">
      <c r="A193" s="76">
        <v>5200</v>
      </c>
      <c r="B193" s="77"/>
      <c r="C193" s="17" t="s">
        <v>80</v>
      </c>
      <c r="D193" s="17">
        <v>6583</v>
      </c>
      <c r="E193" s="33"/>
      <c r="F193" s="74"/>
      <c r="G193" s="74"/>
    </row>
    <row r="194" spans="1:14" x14ac:dyDescent="0.2">
      <c r="A194" s="10"/>
      <c r="B194" s="18"/>
      <c r="C194" s="10"/>
      <c r="D194" s="70"/>
      <c r="G194" s="32"/>
    </row>
    <row r="195" spans="1:14" x14ac:dyDescent="0.2">
      <c r="A195" s="18"/>
      <c r="B195" s="18"/>
      <c r="C195" s="18"/>
      <c r="D195" s="70"/>
      <c r="G195" s="32"/>
    </row>
    <row r="196" spans="1:14" x14ac:dyDescent="0.2">
      <c r="A196" s="11"/>
      <c r="B196" s="22"/>
      <c r="C196" s="23"/>
      <c r="D196" s="19"/>
      <c r="G196" s="32"/>
      <c r="J196" s="73"/>
      <c r="K196" s="73"/>
      <c r="L196" s="73"/>
    </row>
    <row r="197" spans="1:14" x14ac:dyDescent="0.2">
      <c r="A197" s="2" t="s">
        <v>10</v>
      </c>
    </row>
    <row r="198" spans="1:14" x14ac:dyDescent="0.2">
      <c r="A198" s="1"/>
      <c r="B198" s="1"/>
      <c r="D198" s="1"/>
      <c r="E198" s="32"/>
    </row>
    <row r="199" spans="1:14" x14ac:dyDescent="0.2">
      <c r="A199" s="3" t="s">
        <v>2</v>
      </c>
      <c r="B199" s="26" t="s">
        <v>3</v>
      </c>
      <c r="C199" s="5" t="s">
        <v>8</v>
      </c>
      <c r="D199" s="26" t="s">
        <v>4</v>
      </c>
      <c r="E199" s="41"/>
      <c r="J199" s="32" t="s">
        <v>12</v>
      </c>
      <c r="K199" s="32" t="s">
        <v>22</v>
      </c>
    </row>
    <row r="200" spans="1:14" x14ac:dyDescent="0.2">
      <c r="A200" s="6"/>
      <c r="B200" s="60"/>
      <c r="C200" s="56"/>
      <c r="D200" s="57"/>
      <c r="E200" s="1"/>
      <c r="J200" s="65">
        <f>D51+D56+D60+D63+D66+D117+D120+D127+D131+D134+D140+D143+D148+D153+D158+D161+D164+D167+D173+D176</f>
        <v>1148148</v>
      </c>
      <c r="K200" s="66"/>
      <c r="L200" s="32"/>
    </row>
    <row r="201" spans="1:14" hidden="1" x14ac:dyDescent="0.2">
      <c r="A201" s="6"/>
      <c r="B201" s="58"/>
      <c r="C201" s="54"/>
      <c r="D201" s="61"/>
      <c r="E201" s="1"/>
      <c r="J201" s="32"/>
      <c r="K201" s="32"/>
      <c r="L201" s="32"/>
    </row>
    <row r="202" spans="1:14" hidden="1" x14ac:dyDescent="0.2">
      <c r="A202" s="71"/>
      <c r="B202" s="58"/>
      <c r="C202" s="54"/>
      <c r="D202" s="59"/>
      <c r="E202" s="55"/>
      <c r="J202" s="32"/>
      <c r="K202" s="32" t="s">
        <v>18</v>
      </c>
      <c r="L202" s="40">
        <f>SUM(D13:D31)+SUM(D35:D37)</f>
        <v>31304</v>
      </c>
      <c r="M202" s="44"/>
      <c r="N202" s="74"/>
    </row>
    <row r="203" spans="1:14" hidden="1" x14ac:dyDescent="0.2">
      <c r="A203" s="71"/>
      <c r="B203" s="58"/>
      <c r="C203" s="54"/>
      <c r="D203" s="57"/>
      <c r="E203" s="55"/>
      <c r="J203" s="32"/>
      <c r="K203" s="32" t="s">
        <v>19</v>
      </c>
      <c r="L203" s="44">
        <f>(SUM(D45:D195)+SUM(D214:D239))/2</f>
        <v>1179452</v>
      </c>
    </row>
    <row r="204" spans="1:14" hidden="1" x14ac:dyDescent="0.2">
      <c r="A204" s="6"/>
      <c r="B204" s="60"/>
      <c r="C204" s="56"/>
      <c r="D204" s="57"/>
      <c r="E204" s="55"/>
      <c r="J204" s="32"/>
      <c r="K204" s="32" t="s">
        <v>12</v>
      </c>
      <c r="L204" s="44">
        <f>J200</f>
        <v>1148148</v>
      </c>
    </row>
    <row r="205" spans="1:14" hidden="1" x14ac:dyDescent="0.2">
      <c r="A205" s="6"/>
      <c r="B205" s="58"/>
      <c r="C205" s="54"/>
      <c r="D205" s="61"/>
      <c r="E205" s="55"/>
      <c r="J205" s="32"/>
      <c r="K205" s="32" t="s">
        <v>22</v>
      </c>
      <c r="L205" s="44">
        <f>K200</f>
        <v>0</v>
      </c>
    </row>
    <row r="206" spans="1:14" hidden="1" x14ac:dyDescent="0.2">
      <c r="A206" s="71"/>
      <c r="B206" s="58"/>
      <c r="C206" s="54"/>
      <c r="D206" s="59"/>
      <c r="E206" s="55"/>
      <c r="F206" s="32"/>
      <c r="G206" s="32"/>
      <c r="J206" s="32"/>
      <c r="K206" s="32" t="s">
        <v>20</v>
      </c>
      <c r="L206" s="40">
        <f>L202-L203+L204+L205</f>
        <v>0</v>
      </c>
    </row>
    <row r="207" spans="1:14" hidden="1" x14ac:dyDescent="0.2">
      <c r="A207" s="72"/>
      <c r="B207" s="18"/>
      <c r="C207" s="53"/>
      <c r="D207" s="18"/>
      <c r="E207" s="55"/>
      <c r="F207" s="32"/>
      <c r="G207" s="32"/>
    </row>
    <row r="208" spans="1:14" hidden="1" x14ac:dyDescent="0.2">
      <c r="A208" s="72"/>
      <c r="B208" s="18"/>
      <c r="C208" s="53"/>
      <c r="D208" s="18"/>
      <c r="E208" s="55"/>
      <c r="F208" s="32"/>
      <c r="G208" s="32"/>
    </row>
    <row r="209" spans="1:12" x14ac:dyDescent="0.2">
      <c r="A209" s="72"/>
      <c r="B209" s="18"/>
      <c r="C209" s="53"/>
      <c r="D209" s="18"/>
      <c r="E209" s="55"/>
      <c r="F209" s="32"/>
      <c r="G209" s="32"/>
    </row>
    <row r="210" spans="1:12" x14ac:dyDescent="0.2">
      <c r="E210" s="32"/>
      <c r="F210" s="32"/>
      <c r="G210" s="32"/>
    </row>
    <row r="211" spans="1:12" x14ac:dyDescent="0.2">
      <c r="A211" s="2" t="s">
        <v>11</v>
      </c>
      <c r="E211" s="32"/>
      <c r="F211" s="32"/>
      <c r="G211" s="32"/>
    </row>
    <row r="212" spans="1:12" x14ac:dyDescent="0.2">
      <c r="A212" s="1"/>
      <c r="B212" s="1"/>
      <c r="D212" s="1"/>
      <c r="E212" s="32"/>
      <c r="F212" s="32"/>
      <c r="G212" s="32"/>
    </row>
    <row r="213" spans="1:12" x14ac:dyDescent="0.2">
      <c r="A213" s="3" t="s">
        <v>2</v>
      </c>
      <c r="B213" s="26" t="s">
        <v>3</v>
      </c>
      <c r="C213" s="5" t="s">
        <v>8</v>
      </c>
      <c r="D213" s="26" t="s">
        <v>4</v>
      </c>
      <c r="E213" s="41"/>
      <c r="F213" s="32"/>
      <c r="G213" s="32"/>
    </row>
    <row r="214" spans="1:12" x14ac:dyDescent="0.2">
      <c r="A214" s="76" t="s">
        <v>66</v>
      </c>
      <c r="B214" s="20" t="s">
        <v>15</v>
      </c>
      <c r="C214" s="21" t="s">
        <v>67</v>
      </c>
      <c r="D214" s="14"/>
      <c r="E214" s="32"/>
      <c r="F214" s="32"/>
      <c r="G214" s="32"/>
    </row>
    <row r="215" spans="1:12" ht="15" customHeight="1" x14ac:dyDescent="0.2">
      <c r="A215" s="76"/>
      <c r="B215" s="77"/>
      <c r="C215" s="17" t="s">
        <v>9</v>
      </c>
      <c r="D215" s="69">
        <f>D216</f>
        <v>-190</v>
      </c>
      <c r="E215" s="32"/>
      <c r="F215" s="31"/>
      <c r="G215" s="32"/>
    </row>
    <row r="216" spans="1:12" x14ac:dyDescent="0.2">
      <c r="A216" s="9">
        <v>3200</v>
      </c>
      <c r="B216" s="77"/>
      <c r="C216" s="9" t="s">
        <v>36</v>
      </c>
      <c r="D216" s="17">
        <v>-190</v>
      </c>
      <c r="E216" s="32"/>
      <c r="F216" s="32"/>
      <c r="G216" s="32"/>
    </row>
    <row r="217" spans="1:12" x14ac:dyDescent="0.2">
      <c r="A217" s="62" t="s">
        <v>57</v>
      </c>
      <c r="B217" s="77" t="s">
        <v>34</v>
      </c>
      <c r="C217" s="7" t="s">
        <v>78</v>
      </c>
      <c r="D217" s="78"/>
      <c r="E217" s="32"/>
      <c r="F217" s="32"/>
      <c r="G217" s="32"/>
    </row>
    <row r="218" spans="1:12" x14ac:dyDescent="0.2">
      <c r="A218" s="76"/>
      <c r="B218" s="77"/>
      <c r="C218" s="17" t="s">
        <v>9</v>
      </c>
      <c r="D218" s="69">
        <f>D219</f>
        <v>-211</v>
      </c>
      <c r="E218" s="32"/>
      <c r="F218" s="32"/>
      <c r="G218" s="32"/>
    </row>
    <row r="219" spans="1:12" x14ac:dyDescent="0.2">
      <c r="A219" s="9">
        <v>2200</v>
      </c>
      <c r="B219" s="77"/>
      <c r="C219" s="9" t="s">
        <v>29</v>
      </c>
      <c r="D219" s="17">
        <v>-211</v>
      </c>
      <c r="E219" s="32"/>
      <c r="F219" s="32"/>
      <c r="G219" s="32"/>
    </row>
    <row r="220" spans="1:12" s="73" customFormat="1" x14ac:dyDescent="0.2">
      <c r="A220" s="9" t="s">
        <v>81</v>
      </c>
      <c r="B220" s="77" t="s">
        <v>15</v>
      </c>
      <c r="C220" s="4" t="s">
        <v>82</v>
      </c>
      <c r="D220" s="17"/>
      <c r="E220" s="74"/>
      <c r="F220" s="74"/>
      <c r="G220" s="74"/>
      <c r="J220" s="15"/>
      <c r="K220" s="15"/>
      <c r="L220" s="15"/>
    </row>
    <row r="221" spans="1:12" s="73" customFormat="1" x14ac:dyDescent="0.2">
      <c r="A221" s="76"/>
      <c r="B221" s="77"/>
      <c r="C221" s="17" t="s">
        <v>9</v>
      </c>
      <c r="D221" s="69">
        <f>D222</f>
        <v>-1936</v>
      </c>
      <c r="E221" s="74"/>
      <c r="F221" s="74"/>
      <c r="G221" s="74"/>
    </row>
    <row r="222" spans="1:12" s="73" customFormat="1" x14ac:dyDescent="0.2">
      <c r="A222" s="9">
        <v>2200</v>
      </c>
      <c r="B222" s="77"/>
      <c r="C222" s="9" t="s">
        <v>29</v>
      </c>
      <c r="D222" s="17">
        <v>-1936</v>
      </c>
      <c r="E222" s="74"/>
      <c r="F222" s="74"/>
      <c r="G222" s="74"/>
    </row>
    <row r="223" spans="1:12" s="73" customFormat="1" x14ac:dyDescent="0.2">
      <c r="A223" s="9" t="s">
        <v>81</v>
      </c>
      <c r="B223" s="77" t="s">
        <v>15</v>
      </c>
      <c r="C223" s="4" t="s">
        <v>82</v>
      </c>
      <c r="D223" s="17"/>
      <c r="E223" s="74"/>
      <c r="F223" s="74"/>
      <c r="G223" s="74"/>
    </row>
    <row r="224" spans="1:12" s="73" customFormat="1" x14ac:dyDescent="0.2">
      <c r="A224" s="76"/>
      <c r="B224" s="77"/>
      <c r="C224" s="17" t="s">
        <v>9</v>
      </c>
      <c r="D224" s="69">
        <f>D225</f>
        <v>-2700</v>
      </c>
      <c r="E224" s="74"/>
      <c r="F224" s="74"/>
      <c r="G224" s="74"/>
    </row>
    <row r="225" spans="1:12" s="73" customFormat="1" x14ac:dyDescent="0.2">
      <c r="A225" s="9">
        <v>2200</v>
      </c>
      <c r="B225" s="77"/>
      <c r="C225" s="9" t="s">
        <v>29</v>
      </c>
      <c r="D225" s="17">
        <v>-2700</v>
      </c>
      <c r="E225" s="74"/>
      <c r="F225" s="74"/>
      <c r="G225" s="74"/>
    </row>
    <row r="226" spans="1:12" s="73" customFormat="1" x14ac:dyDescent="0.2">
      <c r="A226" s="9" t="s">
        <v>57</v>
      </c>
      <c r="B226" s="77" t="s">
        <v>15</v>
      </c>
      <c r="C226" s="4" t="s">
        <v>119</v>
      </c>
      <c r="D226" s="17"/>
      <c r="E226" s="74"/>
      <c r="F226" s="74"/>
      <c r="G226" s="74"/>
    </row>
    <row r="227" spans="1:12" s="73" customFormat="1" x14ac:dyDescent="0.2">
      <c r="A227" s="76"/>
      <c r="B227" s="77"/>
      <c r="C227" s="17" t="s">
        <v>9</v>
      </c>
      <c r="D227" s="69">
        <f>D228</f>
        <v>-300</v>
      </c>
      <c r="E227" s="74"/>
      <c r="F227" s="74"/>
      <c r="G227" s="74"/>
    </row>
    <row r="228" spans="1:12" x14ac:dyDescent="0.2">
      <c r="A228" s="9">
        <v>3200</v>
      </c>
      <c r="B228" s="77"/>
      <c r="C228" s="9" t="s">
        <v>36</v>
      </c>
      <c r="D228" s="17">
        <f>-100-100-100</f>
        <v>-300</v>
      </c>
      <c r="E228" s="32"/>
      <c r="F228" s="32"/>
      <c r="G228" s="32"/>
      <c r="J228" s="73"/>
      <c r="K228" s="73"/>
      <c r="L228" s="73"/>
    </row>
    <row r="229" spans="1:12" s="73" customFormat="1" x14ac:dyDescent="0.2">
      <c r="A229" s="9" t="s">
        <v>81</v>
      </c>
      <c r="B229" s="77" t="s">
        <v>15</v>
      </c>
      <c r="C229" s="4" t="s">
        <v>82</v>
      </c>
      <c r="D229" s="17"/>
      <c r="E229" s="74"/>
      <c r="F229" s="74"/>
      <c r="G229" s="74"/>
    </row>
    <row r="230" spans="1:12" s="73" customFormat="1" x14ac:dyDescent="0.2">
      <c r="A230" s="76"/>
      <c r="B230" s="77"/>
      <c r="C230" s="17" t="s">
        <v>9</v>
      </c>
      <c r="D230" s="69">
        <f>D231</f>
        <v>-640</v>
      </c>
      <c r="E230" s="74"/>
      <c r="F230" s="74"/>
      <c r="G230" s="74"/>
    </row>
    <row r="231" spans="1:12" x14ac:dyDescent="0.2">
      <c r="A231" s="9">
        <v>2200</v>
      </c>
      <c r="B231" s="77"/>
      <c r="C231" s="9" t="s">
        <v>29</v>
      </c>
      <c r="D231" s="17">
        <v>-640</v>
      </c>
      <c r="E231" s="74"/>
      <c r="F231" s="32"/>
      <c r="G231" s="32"/>
    </row>
    <row r="232" spans="1:12" s="73" customFormat="1" ht="38.25" x14ac:dyDescent="0.2">
      <c r="A232" s="9" t="s">
        <v>57</v>
      </c>
      <c r="B232" s="77" t="s">
        <v>15</v>
      </c>
      <c r="C232" s="4" t="s">
        <v>123</v>
      </c>
      <c r="D232" s="17"/>
      <c r="E232" s="74"/>
      <c r="F232" s="74"/>
      <c r="G232" s="74"/>
    </row>
    <row r="233" spans="1:12" s="73" customFormat="1" x14ac:dyDescent="0.2">
      <c r="A233" s="76"/>
      <c r="B233" s="77"/>
      <c r="C233" s="17" t="s">
        <v>9</v>
      </c>
      <c r="D233" s="69">
        <f>D234</f>
        <v>-3651</v>
      </c>
      <c r="E233" s="74"/>
      <c r="F233" s="74"/>
      <c r="G233" s="74"/>
    </row>
    <row r="234" spans="1:12" s="73" customFormat="1" x14ac:dyDescent="0.2">
      <c r="A234" s="9">
        <v>2200</v>
      </c>
      <c r="B234" s="77"/>
      <c r="C234" s="9" t="s">
        <v>29</v>
      </c>
      <c r="D234" s="17">
        <v>-3651</v>
      </c>
      <c r="E234" s="74"/>
      <c r="F234" s="74"/>
      <c r="G234" s="74"/>
    </row>
    <row r="235" spans="1:12" s="73" customFormat="1" x14ac:dyDescent="0.2">
      <c r="A235" s="9" t="s">
        <v>81</v>
      </c>
      <c r="B235" s="77" t="s">
        <v>15</v>
      </c>
      <c r="C235" s="4" t="s">
        <v>82</v>
      </c>
      <c r="D235" s="17"/>
      <c r="E235" s="74"/>
      <c r="F235" s="74"/>
      <c r="G235" s="74"/>
    </row>
    <row r="236" spans="1:12" s="73" customFormat="1" x14ac:dyDescent="0.2">
      <c r="A236" s="76"/>
      <c r="B236" s="77"/>
      <c r="C236" s="17" t="s">
        <v>9</v>
      </c>
      <c r="D236" s="69">
        <f>D237</f>
        <v>-6583</v>
      </c>
      <c r="E236" s="74"/>
      <c r="F236" s="74"/>
      <c r="G236" s="74"/>
    </row>
    <row r="237" spans="1:12" s="73" customFormat="1" x14ac:dyDescent="0.2">
      <c r="A237" s="9">
        <v>2200</v>
      </c>
      <c r="B237" s="77"/>
      <c r="C237" s="9" t="s">
        <v>29</v>
      </c>
      <c r="D237" s="17">
        <v>-6583</v>
      </c>
      <c r="E237" s="74"/>
      <c r="F237" s="74"/>
      <c r="G237" s="74"/>
    </row>
    <row r="238" spans="1:12" s="73" customFormat="1" x14ac:dyDescent="0.2">
      <c r="A238" s="10"/>
      <c r="B238" s="18"/>
      <c r="C238" s="10"/>
      <c r="D238" s="23"/>
      <c r="E238" s="74"/>
      <c r="F238" s="74"/>
      <c r="G238" s="74"/>
    </row>
    <row r="239" spans="1:12" x14ac:dyDescent="0.2">
      <c r="A239" s="67"/>
      <c r="B239" s="68"/>
      <c r="C239" s="68"/>
      <c r="D239" s="67"/>
      <c r="F239" s="32"/>
      <c r="G239" s="32"/>
    </row>
    <row r="240" spans="1:12" x14ac:dyDescent="0.2">
      <c r="E240" s="32"/>
      <c r="F240" s="32"/>
      <c r="G240" s="32"/>
    </row>
    <row r="241" spans="1:10" hidden="1" x14ac:dyDescent="0.2">
      <c r="A241" s="85" t="s">
        <v>62</v>
      </c>
      <c r="B241" s="85"/>
      <c r="C241" s="85"/>
      <c r="D241" s="85"/>
      <c r="E241" s="46"/>
      <c r="F241" s="32"/>
      <c r="G241" s="32"/>
    </row>
    <row r="242" spans="1:10" hidden="1" x14ac:dyDescent="0.2">
      <c r="A242" s="35"/>
      <c r="B242" s="35"/>
      <c r="C242" s="35"/>
      <c r="D242" s="35"/>
      <c r="E242" s="46"/>
      <c r="F242" s="32"/>
      <c r="G242" s="32"/>
    </row>
    <row r="243" spans="1:10" hidden="1" x14ac:dyDescent="0.2">
      <c r="A243" s="2" t="s">
        <v>13</v>
      </c>
      <c r="B243" s="2"/>
      <c r="D243" s="1"/>
      <c r="E243" s="32"/>
      <c r="F243" s="32"/>
      <c r="G243" s="32"/>
    </row>
    <row r="244" spans="1:10" hidden="1" x14ac:dyDescent="0.2">
      <c r="B244" s="1"/>
      <c r="C244" s="2"/>
      <c r="D244" s="1"/>
      <c r="E244" s="32"/>
      <c r="F244" s="32"/>
      <c r="G244" s="32"/>
    </row>
    <row r="245" spans="1:10" hidden="1" x14ac:dyDescent="0.2">
      <c r="A245" s="3" t="s">
        <v>2</v>
      </c>
      <c r="B245" s="4" t="s">
        <v>3</v>
      </c>
      <c r="C245" s="5" t="s">
        <v>3</v>
      </c>
      <c r="D245" s="26" t="s">
        <v>4</v>
      </c>
      <c r="E245" s="32"/>
      <c r="F245" s="32"/>
    </row>
    <row r="246" spans="1:10" hidden="1" x14ac:dyDescent="0.2">
      <c r="A246" s="29"/>
      <c r="B246" s="14"/>
      <c r="C246" s="17"/>
      <c r="D246" s="29"/>
      <c r="E246" s="43"/>
      <c r="F246" s="32"/>
      <c r="H246" s="30"/>
    </row>
    <row r="247" spans="1:10" hidden="1" x14ac:dyDescent="0.2">
      <c r="A247" s="29"/>
      <c r="B247" s="14"/>
      <c r="C247" s="17"/>
      <c r="D247" s="29"/>
      <c r="E247" s="32"/>
      <c r="F247" s="32"/>
      <c r="H247" s="24"/>
      <c r="J247" s="34"/>
    </row>
    <row r="248" spans="1:10" hidden="1" x14ac:dyDescent="0.2">
      <c r="E248" s="32"/>
      <c r="F248" s="32"/>
      <c r="G248" s="32"/>
      <c r="J248" s="34"/>
    </row>
    <row r="249" spans="1:10" hidden="1" x14ac:dyDescent="0.2">
      <c r="A249" s="2" t="s">
        <v>63</v>
      </c>
      <c r="E249" s="32"/>
      <c r="F249" s="32"/>
      <c r="G249" s="32"/>
    </row>
    <row r="250" spans="1:10" hidden="1" x14ac:dyDescent="0.2">
      <c r="A250" s="1"/>
      <c r="B250" s="1"/>
      <c r="D250" s="1"/>
      <c r="E250" s="32"/>
      <c r="F250" s="32"/>
      <c r="G250" s="32"/>
    </row>
    <row r="251" spans="1:10" hidden="1" x14ac:dyDescent="0.2">
      <c r="A251" s="3" t="s">
        <v>2</v>
      </c>
      <c r="B251" s="26" t="s">
        <v>3</v>
      </c>
      <c r="C251" s="5" t="s">
        <v>8</v>
      </c>
      <c r="D251" s="26" t="s">
        <v>4</v>
      </c>
      <c r="E251" s="45"/>
      <c r="F251" s="32"/>
      <c r="G251" s="32"/>
    </row>
    <row r="252" spans="1:10" hidden="1" x14ac:dyDescent="0.2">
      <c r="A252" s="62"/>
      <c r="B252" s="14"/>
      <c r="C252" s="7"/>
      <c r="D252" s="8"/>
      <c r="E252" s="63"/>
      <c r="F252" s="32"/>
      <c r="G252" s="32"/>
    </row>
    <row r="253" spans="1:10" hidden="1" x14ac:dyDescent="0.2">
      <c r="A253" s="6"/>
      <c r="B253" s="20"/>
      <c r="C253" s="17"/>
      <c r="D253" s="16"/>
      <c r="E253" s="18"/>
      <c r="F253" s="32"/>
      <c r="G253" s="32"/>
    </row>
    <row r="254" spans="1:10" hidden="1" x14ac:dyDescent="0.2"/>
  </sheetData>
  <mergeCells count="9">
    <mergeCell ref="C1:D1"/>
    <mergeCell ref="C2:D2"/>
    <mergeCell ref="C3:D3"/>
    <mergeCell ref="C4:D4"/>
    <mergeCell ref="A241:D241"/>
    <mergeCell ref="A6:E6"/>
    <mergeCell ref="A8:D8"/>
    <mergeCell ref="A39:D39"/>
    <mergeCell ref="E183:F183"/>
  </mergeCells>
  <pageMargins left="1.1811023622047245" right="0.78740157480314965" top="0.78740157480314965" bottom="0.78740157480314965" header="0.31496062992125984" footer="0.31496062992125984"/>
  <pageSetup paperSize="9" scale="86" orientation="portrait" r:id="rId1"/>
  <headerFooter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2020-02-28T11:16:14Z</cp:lastPrinted>
  <dcterms:created xsi:type="dcterms:W3CDTF">2018-09-06T10:53:44Z</dcterms:created>
  <dcterms:modified xsi:type="dcterms:W3CDTF">2020-02-28T11:16:46Z</dcterms:modified>
</cp:coreProperties>
</file>